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5480" windowHeight="7995"/>
  </bookViews>
  <sheets>
    <sheet name="Instructions" sheetId="4" r:id="rId1"/>
    <sheet name="K-5" sheetId="1" r:id="rId2"/>
    <sheet name="6-8" sheetId="2" r:id="rId3"/>
    <sheet name="9-12" sheetId="3" r:id="rId4"/>
    <sheet name="K-5 sample" sheetId="6" r:id="rId5"/>
    <sheet name="6-8 Sample" sheetId="7" r:id="rId6"/>
    <sheet name="9-12 Sample" sheetId="8" r:id="rId7"/>
    <sheet name="Sheet2" sheetId="5" r:id="rId8"/>
  </sheets>
  <calcPr calcId="145621"/>
</workbook>
</file>

<file path=xl/calcChain.xml><?xml version="1.0" encoding="utf-8"?>
<calcChain xmlns="http://schemas.openxmlformats.org/spreadsheetml/2006/main">
  <c r="M33" i="8" l="1"/>
  <c r="N33" i="8" s="1"/>
  <c r="M31" i="8"/>
  <c r="N31" i="8" s="1"/>
  <c r="M29" i="8"/>
  <c r="N29" i="8" s="1"/>
  <c r="K25" i="8"/>
  <c r="L25" i="8" s="1"/>
  <c r="I25" i="8"/>
  <c r="J25" i="8" s="1"/>
  <c r="G25" i="8"/>
  <c r="H25" i="8" s="1"/>
  <c r="E25" i="8"/>
  <c r="F25" i="8" s="1"/>
  <c r="C25" i="8"/>
  <c r="D25" i="8" s="1"/>
  <c r="M24" i="8"/>
  <c r="N24" i="8" s="1"/>
  <c r="M22" i="8"/>
  <c r="N22" i="8" s="1"/>
  <c r="M20" i="8"/>
  <c r="N20" i="8" s="1"/>
  <c r="M18" i="8"/>
  <c r="N18" i="8" s="1"/>
  <c r="M16" i="8"/>
  <c r="M25" i="8" s="1"/>
  <c r="M12" i="8"/>
  <c r="N12" i="8" s="1"/>
  <c r="M12" i="7"/>
  <c r="N12" i="7" s="1"/>
  <c r="M16" i="7"/>
  <c r="N16" i="7" s="1"/>
  <c r="M18" i="7"/>
  <c r="N18" i="7" s="1"/>
  <c r="M20" i="7"/>
  <c r="N20" i="7" s="1"/>
  <c r="M22" i="7"/>
  <c r="N22" i="7" s="1"/>
  <c r="M24" i="7"/>
  <c r="N24" i="7" s="1"/>
  <c r="C25" i="7"/>
  <c r="D25" i="7" s="1"/>
  <c r="E25" i="7"/>
  <c r="F25" i="7" s="1"/>
  <c r="G25" i="7"/>
  <c r="H25" i="7" s="1"/>
  <c r="I25" i="7"/>
  <c r="J25" i="7" s="1"/>
  <c r="K25" i="7"/>
  <c r="L25" i="7" s="1"/>
  <c r="M25" i="7"/>
  <c r="M29" i="7"/>
  <c r="N29" i="7" s="1"/>
  <c r="M31" i="7"/>
  <c r="N31" i="7" s="1"/>
  <c r="M33" i="7"/>
  <c r="N33" i="7" s="1"/>
  <c r="M12" i="6"/>
  <c r="N12" i="6" s="1"/>
  <c r="M16" i="6"/>
  <c r="N16" i="6" s="1"/>
  <c r="M18" i="6"/>
  <c r="N18" i="6" s="1"/>
  <c r="M20" i="6"/>
  <c r="N20" i="6" s="1"/>
  <c r="M22" i="6"/>
  <c r="N22" i="6" s="1"/>
  <c r="M24" i="6"/>
  <c r="N24" i="6" s="1"/>
  <c r="C25" i="6"/>
  <c r="D25" i="6" s="1"/>
  <c r="E25" i="6"/>
  <c r="F25" i="6" s="1"/>
  <c r="G25" i="6"/>
  <c r="H25" i="6" s="1"/>
  <c r="I25" i="6"/>
  <c r="J25" i="6" s="1"/>
  <c r="K25" i="6"/>
  <c r="L25" i="6" s="1"/>
  <c r="M29" i="6"/>
  <c r="N29" i="6" s="1"/>
  <c r="M31" i="6"/>
  <c r="N31" i="6" s="1"/>
  <c r="M33" i="6"/>
  <c r="N33" i="6" s="1"/>
  <c r="M25" i="6" l="1"/>
  <c r="N26" i="7"/>
  <c r="N16" i="8"/>
  <c r="N26" i="8"/>
  <c r="N26" i="6"/>
  <c r="M16" i="2" l="1"/>
  <c r="N16" i="2" s="1"/>
  <c r="K26" i="3"/>
  <c r="L26" i="3" s="1"/>
  <c r="I26" i="3"/>
  <c r="J26" i="3" s="1"/>
  <c r="G26" i="3"/>
  <c r="H26" i="3" s="1"/>
  <c r="E26" i="3"/>
  <c r="F26" i="3" s="1"/>
  <c r="C26" i="3"/>
  <c r="D26" i="3" s="1"/>
  <c r="M24" i="2" l="1"/>
  <c r="M22" i="2"/>
  <c r="M20" i="2"/>
  <c r="M18" i="2"/>
  <c r="K25" i="1" l="1"/>
  <c r="L25" i="1" s="1"/>
  <c r="I25" i="1"/>
  <c r="J25" i="1" s="1"/>
  <c r="G25" i="1"/>
  <c r="H25" i="1" s="1"/>
  <c r="E25" i="1"/>
  <c r="F25" i="1" s="1"/>
  <c r="C25" i="1"/>
  <c r="K25" i="2"/>
  <c r="L25" i="2" s="1"/>
  <c r="I25" i="2"/>
  <c r="J25" i="2" s="1"/>
  <c r="G25" i="2"/>
  <c r="H25" i="2" s="1"/>
  <c r="E25" i="2"/>
  <c r="F25" i="2" s="1"/>
  <c r="C25" i="2"/>
  <c r="D25" i="2" l="1"/>
  <c r="D25" i="1"/>
  <c r="M34" i="3" l="1"/>
  <c r="N34" i="3" s="1"/>
  <c r="M13" i="3"/>
  <c r="N13" i="3" s="1"/>
  <c r="M30" i="3"/>
  <c r="N30" i="3" s="1"/>
  <c r="M25" i="3"/>
  <c r="N25" i="3" s="1"/>
  <c r="M23" i="3"/>
  <c r="M21" i="3"/>
  <c r="N21" i="3" s="1"/>
  <c r="M19" i="3"/>
  <c r="N19" i="3" s="1"/>
  <c r="M17" i="3"/>
  <c r="M32" i="3"/>
  <c r="N32" i="3" s="1"/>
  <c r="M33" i="2"/>
  <c r="N33" i="2" s="1"/>
  <c r="M12" i="2"/>
  <c r="N12" i="2" s="1"/>
  <c r="M29" i="2"/>
  <c r="N29" i="2" s="1"/>
  <c r="N24" i="2"/>
  <c r="N22" i="2"/>
  <c r="N20" i="2"/>
  <c r="N18" i="2"/>
  <c r="M31" i="2"/>
  <c r="N31" i="2" s="1"/>
  <c r="M26" i="3" l="1"/>
  <c r="N27" i="3"/>
  <c r="M25" i="2"/>
  <c r="N26" i="2"/>
  <c r="N23" i="3"/>
  <c r="N17" i="3"/>
  <c r="M31" i="1"/>
  <c r="N31" i="1" s="1"/>
  <c r="M33" i="1"/>
  <c r="N33" i="1" s="1"/>
  <c r="M12" i="1"/>
  <c r="N12" i="1" s="1"/>
  <c r="M29" i="1"/>
  <c r="N29" i="1" s="1"/>
  <c r="M24" i="1"/>
  <c r="N24" i="1" s="1"/>
  <c r="M22" i="1"/>
  <c r="N22" i="1" s="1"/>
  <c r="M20" i="1"/>
  <c r="M18" i="1"/>
  <c r="N18" i="1" s="1"/>
  <c r="M16" i="1"/>
  <c r="N16" i="1" s="1"/>
  <c r="N20" i="1" l="1"/>
  <c r="M25" i="1"/>
  <c r="N26" i="1"/>
</calcChain>
</file>

<file path=xl/sharedStrings.xml><?xml version="1.0" encoding="utf-8"?>
<sst xmlns="http://schemas.openxmlformats.org/spreadsheetml/2006/main" count="679" uniqueCount="143">
  <si>
    <t>Monday</t>
  </si>
  <si>
    <t>Tuesday</t>
  </si>
  <si>
    <t>Wednesday</t>
  </si>
  <si>
    <t>Thursday</t>
  </si>
  <si>
    <t>Friday</t>
  </si>
  <si>
    <t>Requirements</t>
  </si>
  <si>
    <t>Fruits (1/2 Cup per day) (2 1/2 cups per week)</t>
  </si>
  <si>
    <t>Additional Vegetable to reach Goal (1 Cup per week)</t>
  </si>
  <si>
    <t>Cup</t>
  </si>
  <si>
    <t>Oz Eq</t>
  </si>
  <si>
    <t xml:space="preserve">Cup </t>
  </si>
  <si>
    <t>Skim or 1 %</t>
  </si>
  <si>
    <t xml:space="preserve"> MENU - 9-12</t>
  </si>
  <si>
    <t>MENU - 6-8</t>
  </si>
  <si>
    <t xml:space="preserve"> MENU - K-5</t>
  </si>
  <si>
    <t>Fruits (1 Cup per day) (5cups per week)</t>
  </si>
  <si>
    <t>Additional Vegetable to reach Goal (1 1/2 Cup per week)</t>
  </si>
  <si>
    <t>Decimal Equivalents</t>
  </si>
  <si>
    <t>1/8 Cup</t>
  </si>
  <si>
    <t>1/4 Cup</t>
  </si>
  <si>
    <t>3/8 Cup</t>
  </si>
  <si>
    <t>1/3 Cup</t>
  </si>
  <si>
    <t>1/2 Cup</t>
  </si>
  <si>
    <t>5/8 Cup</t>
  </si>
  <si>
    <t>2/3 Cup</t>
  </si>
  <si>
    <t>3/4 Cup</t>
  </si>
  <si>
    <t>1 Cup</t>
  </si>
  <si>
    <t>7/8 Cup</t>
  </si>
  <si>
    <t>Weekly Total
MET
Yes/No</t>
  </si>
  <si>
    <t>Dark Green 
(1/2 Cup per week)</t>
  </si>
  <si>
    <t>Red/Orange 
(3/4 Cup per week)</t>
  </si>
  <si>
    <t>Beans/Peas (Legumes)
(1/2 Cup per week)</t>
  </si>
  <si>
    <t>Starchy
(1/2 Cup per week)</t>
  </si>
  <si>
    <t>Other 
(1/2 per week)</t>
  </si>
  <si>
    <t>Grains (1 oz eq day)
(8-9 oz eq per week)</t>
  </si>
  <si>
    <t>Mt/MA (1 oz eq per day) 
(8-10 oz eq per week)</t>
  </si>
  <si>
    <t>Fluid Milk (1 Cup per day) 
(5 a week)</t>
  </si>
  <si>
    <t>Fruits (1/2 Cup per day) 
(2 1/2 cups per week)</t>
  </si>
  <si>
    <t>Starchy 
(1/2 Cup per week)</t>
  </si>
  <si>
    <t>Other 
(1/2 cup per week)</t>
  </si>
  <si>
    <t>Red/Orange 
(1 1/4 Cup per wk)</t>
  </si>
  <si>
    <t>Other 
(3/4 per week)</t>
  </si>
  <si>
    <t>Grains(2 oz eq day)
(10-12 oz eq per week)</t>
  </si>
  <si>
    <t>Mt/MA (2 oz eq per day) 
(10-12 oz eq per week)</t>
  </si>
  <si>
    <t>Daily total</t>
  </si>
  <si>
    <t>Vegetables (3/4 Cup per day) (3 3/4 Cup per week)</t>
  </si>
  <si>
    <t>Grains(1 oz eq day)
(8-10 oz eq per week)</t>
  </si>
  <si>
    <t>Mt/MA (1 oz eq per day) 
(9-10 oz eq per week)</t>
  </si>
  <si>
    <t xml:space="preserve">   1 cup leafy  greens
 = 1/2 cup vegetable</t>
  </si>
  <si>
    <t>1/4 cup dried fruit
 = 1/2 cup fruit</t>
  </si>
  <si>
    <t>Vegetables (3/4 Cup per day)      (3 3/4 Cup per week)</t>
  </si>
  <si>
    <t>Vegetables (1 Cup per day)    (5 Cups per week)</t>
  </si>
  <si>
    <t>Instructions for using Meal Planning Spreadsheet Tool</t>
  </si>
  <si>
    <r>
      <t xml:space="preserve">Entering serving sizes:  </t>
    </r>
    <r>
      <rPr>
        <sz val="11"/>
        <color theme="1"/>
        <rFont val="Calibri"/>
        <family val="2"/>
        <scheme val="minor"/>
      </rPr>
      <t>The correct  decimal equivalent must be entered in the colored cells for the spreadsheet to work correctly.  A guide to fraction equivalents is included on each page.   See the special notes below for each component.</t>
    </r>
  </si>
  <si>
    <t>Cantaloupe (1/2c)</t>
  </si>
  <si>
    <t>Pineapple (1/2c)</t>
  </si>
  <si>
    <t>Peaches (1/2c)</t>
  </si>
  <si>
    <t>Kiwi (1/2 c)</t>
  </si>
  <si>
    <t>Strawberries (1/2 c)</t>
  </si>
  <si>
    <t>WW Tortilla</t>
  </si>
  <si>
    <t>Pizza crust</t>
  </si>
  <si>
    <t>Breading and 1 oz roll</t>
  </si>
  <si>
    <t>3/4 c. brown rice</t>
  </si>
  <si>
    <t>1.5 oz bun</t>
  </si>
  <si>
    <t xml:space="preserve">Salsa (1/4c) </t>
  </si>
  <si>
    <t xml:space="preserve">Green Beans (1/4c) </t>
  </si>
  <si>
    <t xml:space="preserve">Green Pepper Strips (1/4c) </t>
  </si>
  <si>
    <t>Corn (1/4c)</t>
  </si>
  <si>
    <t>Mashed potatoes</t>
  </si>
  <si>
    <t>Refried Beans (1/2c)</t>
  </si>
  <si>
    <t>Tomato</t>
  </si>
  <si>
    <t>Carrots  (1/4 c)</t>
  </si>
  <si>
    <t>Sweet Potato Fries</t>
  </si>
  <si>
    <t>Romaine- 1 cup
(1 c)</t>
  </si>
  <si>
    <t xml:space="preserve">Broccoli </t>
  </si>
  <si>
    <t>Taco meat</t>
  </si>
  <si>
    <t>1/2 c. Teriyaki = 2 oz</t>
  </si>
  <si>
    <t>Cantaloupe</t>
  </si>
  <si>
    <t>Corn</t>
  </si>
  <si>
    <t>Pineapple</t>
  </si>
  <si>
    <t>Peaches</t>
  </si>
  <si>
    <t>Kiwi</t>
  </si>
  <si>
    <t xml:space="preserve">Frozen Strawberries </t>
  </si>
  <si>
    <t>Refried Beans</t>
  </si>
  <si>
    <t>Sliced tomato</t>
  </si>
  <si>
    <t>Green Beans</t>
  </si>
  <si>
    <t>Carrots</t>
  </si>
  <si>
    <t>Green Pepper Strips</t>
  </si>
  <si>
    <t>Salsa</t>
  </si>
  <si>
    <t xml:space="preserve">Romaine Lettuce </t>
  </si>
  <si>
    <t>Mashed Potatoes</t>
  </si>
  <si>
    <t>Broccoli</t>
  </si>
  <si>
    <t xml:space="preserve">Sweet Potato Fries </t>
  </si>
  <si>
    <t>on Whole Grain Tortilla</t>
  </si>
  <si>
    <t>Whole Wheat Roll</t>
  </si>
  <si>
    <t>Brown Rice</t>
  </si>
  <si>
    <t xml:space="preserve">Whole Wheat Bun </t>
  </si>
  <si>
    <t xml:space="preserve">Beef  Taco  Meat
</t>
  </si>
  <si>
    <t xml:space="preserve">Oven Baked Fish Nuggets </t>
  </si>
  <si>
    <t>Chicken Teriyaki</t>
  </si>
  <si>
    <t xml:space="preserve">Submarine Sandwich </t>
  </si>
  <si>
    <t>Strawberries</t>
  </si>
  <si>
    <t>Pizza Crust</t>
  </si>
  <si>
    <t xml:space="preserve">Brown Rice (3/4c) </t>
  </si>
  <si>
    <t>Romaine - 1 c.</t>
  </si>
  <si>
    <t>Broccoli - 1/2 c</t>
  </si>
  <si>
    <t>Taco meat- 2 oz</t>
  </si>
  <si>
    <t>Cheese Pizza</t>
  </si>
  <si>
    <t>with Whole Wheat Crust</t>
  </si>
  <si>
    <t>1 sl =1.5 oz M/MA and 2 oz G/B</t>
  </si>
  <si>
    <t>Fresh orange</t>
  </si>
  <si>
    <t>3/4 cup</t>
  </si>
  <si>
    <t>Reduced fat sausage pizza</t>
  </si>
  <si>
    <t>7/8 cup</t>
  </si>
  <si>
    <t>Broccoli (1/2c)</t>
  </si>
  <si>
    <t>Romaine-1 cup</t>
  </si>
  <si>
    <t>Carrots  (1/2 c)</t>
  </si>
  <si>
    <t>1 c. brown rice</t>
  </si>
  <si>
    <t>Breading &amp; 2 oz roll</t>
  </si>
  <si>
    <t>Tortilla</t>
  </si>
  <si>
    <t>1/2 c. strawberries and fresh orange</t>
  </si>
  <si>
    <t>3 whole  kiwi</t>
  </si>
  <si>
    <t>1 c. cantaloupe</t>
  </si>
  <si>
    <t>1 sl = 2 oz M/MA and 2 G/B</t>
  </si>
  <si>
    <t>3/4 C teriyaki = 3 oz meat</t>
  </si>
  <si>
    <t>1.6 oz USDA deli turkey, .5oz  cheese</t>
  </si>
  <si>
    <t>2.4 oz USDA deli turkey, .5oz cheese</t>
  </si>
  <si>
    <t>4 nuggets = 1.5 M/MA and 0.5 G/B</t>
  </si>
  <si>
    <t>6 nuggets = 2.25 M/MA and 0.75 G/B</t>
  </si>
  <si>
    <t>with whole wheat crust</t>
  </si>
  <si>
    <t>Fresh Apple</t>
  </si>
  <si>
    <t xml:space="preserve">1/2 c. peaches and fresh apple </t>
  </si>
  <si>
    <r>
      <t xml:space="preserve">Vegetable Sub-Groups:  </t>
    </r>
    <r>
      <rPr>
        <sz val="11"/>
        <color theme="1"/>
        <rFont val="Calibri"/>
        <family val="2"/>
        <scheme val="minor"/>
      </rPr>
      <t>Use the vegetable sub-group lists to determine which sub-group the vegetables on the menu belong.  Enter the correct serving size in cups of each vegetable in the correct sub-group section.  The spreadsheet calculates the daily totals and compares with the daily requirement for that age group.  It totals weekly totals of each vegetable sub-group and the total amount of vegetables for the week and compares with the requirements for that age group.   Note that leafy greens are credited  for only half of the volume.  It takes 1 cup of leafy greens to equal a  1/2 cup serving.</t>
    </r>
  </si>
  <si>
    <r>
      <t xml:space="preserve">Milk:  </t>
    </r>
    <r>
      <rPr>
        <sz val="11"/>
        <color theme="1"/>
        <rFont val="Calibri"/>
        <family val="2"/>
        <scheme val="minor"/>
      </rPr>
      <t>All grade groups must be offered 1 cup of fluid milk daily.</t>
    </r>
  </si>
  <si>
    <r>
      <rPr>
        <b/>
        <sz val="11"/>
        <color theme="1"/>
        <rFont val="Calibri"/>
        <family val="2"/>
        <scheme val="minor"/>
      </rPr>
      <t xml:space="preserve">Grains:  </t>
    </r>
    <r>
      <rPr>
        <sz val="11"/>
        <color theme="1"/>
        <rFont val="Calibri"/>
        <family val="2"/>
        <scheme val="minor"/>
      </rPr>
      <t xml:space="preserve">There is both a minimum and maximum number of ounce-equivalents per week. Enter the number of ounce-equivalents of grain/bread that you intend to serve to the grade group. This will be based on information from Child Nutrition labels or recipe analysis of combination foods, crediting information from USDA Fact Sheets, or the Food Buying Guide.   You will visually need to check that the daily minimum oz-equivalent for the age group (1 oz for Grades K-8 and 2 oz for 9-12) is included, and that half of grains offered are whole-grain rich. 
</t>
    </r>
  </si>
  <si>
    <r>
      <t xml:space="preserve">Entering the menu:  </t>
    </r>
    <r>
      <rPr>
        <sz val="11"/>
        <color theme="1"/>
        <rFont val="Calibri"/>
        <family val="2"/>
        <scheme val="minor"/>
      </rPr>
      <t>The white cells at the top of the spreadsheet are only for reference so that you do not forget to enter food items in the colored sections below.  You may want to enter the foods as they appear on the menus you provide to students and families.  The formulas are based on the information entered in the colored rows.</t>
    </r>
  </si>
  <si>
    <t>1/4 c. raisins</t>
  </si>
  <si>
    <t>1/2 c. pineapple
1/4 c. raisins</t>
  </si>
  <si>
    <r>
      <t xml:space="preserve">Meat/Meat alternate: </t>
    </r>
    <r>
      <rPr>
        <sz val="11"/>
        <color theme="1"/>
        <rFont val="Calibri"/>
        <family val="2"/>
        <scheme val="minor"/>
      </rPr>
      <t xml:space="preserve">There is both a minimum and maximum number of ounce-equivalents per week. Enter the number of ounce-equivalents of meat/meat alternate that you intend to serve to the grade group. This will be based on information from Child Nutrition labels or recipe analysis of combination foods, crediting information from USDA Fact Sheets, or the Food Buying Guide.  You will visually need to check that the daily minimum oz-equivalent for the age group (1 oz for Grades K-8 and 2 oz for 9-12) is included.  
Examples:  
- A CN label on a 3.3 oz. chicken pattie says that one pattie is equal to 2 oz meat/meat alternate and 1 grain/bread serving.  You would enter 2 oz-equivalents under Meat/Meat Alternate and 1 under grain/bread.  
- The USDA deli turkey fact sheet indicates that 1.6 oz of turkey = 1 ounce meat/meat alternate.  If you are serving 1.6 ounces of USDA deli turkey, you would enter 1 ounce-equivalent.  </t>
    </r>
  </si>
  <si>
    <r>
      <t xml:space="preserve">Fruit:  </t>
    </r>
    <r>
      <rPr>
        <sz val="11"/>
        <color theme="1"/>
        <rFont val="Calibri"/>
        <family val="2"/>
        <scheme val="minor"/>
      </rPr>
      <t>Use the information in the USDA Food Buying Guide to determine how to credit whole fruit.  Note that the 2012 meal pattern regulations indicate that dried fruit can be credited for twice its volume.  1/4 cup dried fruit = 1/2 cup fruit serving.  You will need to visually check that the required 1/2 cup per day for Grades K-8 and 1 cup per day for Grades 9-12 is included.</t>
    </r>
  </si>
  <si>
    <r>
      <t xml:space="preserve">Basic Excel Information:  
- </t>
    </r>
    <r>
      <rPr>
        <sz val="11"/>
        <color theme="1"/>
        <rFont val="Calibri"/>
        <family val="2"/>
        <scheme val="minor"/>
      </rPr>
      <t xml:space="preserve"> Before you begin to enter your own information in the spreadsheet,  save it under a name and location that you will recognize and remember.  
-  Use the Tab or Arrow keys to move between cells horizontally.  The Arrow keys also can be used to move vertically.  The Enter key moves to the next cell below.</t>
    </r>
    <r>
      <rPr>
        <b/>
        <sz val="11"/>
        <color theme="1"/>
        <rFont val="Calibri"/>
        <family val="2"/>
        <scheme val="minor"/>
      </rPr>
      <t xml:space="preserve">
</t>
    </r>
    <r>
      <rPr>
        <sz val="11"/>
        <color theme="1"/>
        <rFont val="Calibri"/>
        <family val="2"/>
        <scheme val="minor"/>
      </rPr>
      <t xml:space="preserve">- Cells have been formatted to wrap text.  If you want to make a line break at a certain spot, Alt+ Enter.  If you just "Enter", you will go to the next cell.  Press F2 to edit information inside a cell.
- Cells with formulas are locked.  You will not be able to enter information in a locked cell.  
- You can copy and paste information by highlighting a cell or cells, doing a right click and choosing copy, then right click and paste at the location to which you want to copy.  ALT-C and ALT-V key strokes also work.
- Click on the ? in a blue circle on the toolbar at the top of the right side of the screen for additional Excel help.
</t>
    </r>
  </si>
  <si>
    <r>
      <rPr>
        <b/>
        <sz val="11"/>
        <color theme="1"/>
        <rFont val="Calibri"/>
        <family val="2"/>
        <scheme val="minor"/>
      </rPr>
      <t xml:space="preserve">How the Tool Works: </t>
    </r>
    <r>
      <rPr>
        <sz val="11"/>
        <color theme="1"/>
        <rFont val="Calibri"/>
        <family val="2"/>
        <scheme val="minor"/>
      </rPr>
      <t xml:space="preserve"> The Meal Planning Spreadsheet Tool contains formulas to evaluate  whether the daily required vegetable servings, weekly required vegetable subgroup servings, and weekly minimum and maximum requirements for other food groups are met.  Look at the tabs at the bottom of this page.  There is a blank spreadsheet and a sample for each grade group.  The correct grade group must be used since the minimum and maximum amounts vary.  Until adequate amounts are entered, a red </t>
    </r>
    <r>
      <rPr>
        <sz val="11"/>
        <color rgb="FFFF0000"/>
        <rFont val="Calibri"/>
        <family val="2"/>
        <scheme val="minor"/>
      </rPr>
      <t xml:space="preserve">No </t>
    </r>
    <r>
      <rPr>
        <sz val="11"/>
        <color theme="1"/>
        <rFont val="Calibri"/>
        <family val="2"/>
        <scheme val="minor"/>
      </rPr>
      <t>appears next to the total.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  After you have saved this worksheet under another name, feel free to make changes to the sample to explore.</t>
    </r>
  </si>
  <si>
    <t>3.2 oz USDA  deli turkey, 5 oz cheese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</si>
</sst>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6" tint="0.59999389629810485"/>
      <name val="Calibri"/>
      <family val="2"/>
      <scheme val="minor"/>
    </font>
    <font>
      <sz val="10"/>
      <color theme="1"/>
      <name val="Calibri"/>
      <family val="2"/>
      <scheme val="minor"/>
    </font>
    <font>
      <sz val="11"/>
      <color rgb="FFFF0000"/>
      <name val="Calibri"/>
      <family val="2"/>
      <scheme val="minor"/>
    </font>
    <font>
      <b/>
      <sz val="12"/>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337">
    <xf numFmtId="0" fontId="0" fillId="0" borderId="0" xfId="0"/>
    <xf numFmtId="0" fontId="0" fillId="0" borderId="0" xfId="0" applyAlignment="1">
      <alignment horizontal="center"/>
    </xf>
    <xf numFmtId="0" fontId="0" fillId="0" borderId="0" xfId="0" applyBorder="1"/>
    <xf numFmtId="0" fontId="0" fillId="3" borderId="1" xfId="0"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pplyProtection="1">
      <alignment horizontal="center"/>
    </xf>
    <xf numFmtId="0" fontId="0" fillId="2" borderId="1" xfId="0" applyFill="1" applyBorder="1" applyAlignment="1" applyProtection="1">
      <alignment horizontal="center"/>
    </xf>
    <xf numFmtId="0" fontId="1" fillId="3" borderId="1" xfId="0" applyFont="1" applyFill="1" applyBorder="1" applyAlignment="1" applyProtection="1">
      <alignment horizontal="center"/>
    </xf>
    <xf numFmtId="0" fontId="0" fillId="3" borderId="1" xfId="0" applyFill="1" applyBorder="1" applyAlignment="1" applyProtection="1">
      <alignment horizontal="center"/>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5" xfId="0" applyBorder="1"/>
    <xf numFmtId="0" fontId="0" fillId="0" borderId="6" xfId="0" applyBorder="1"/>
    <xf numFmtId="0" fontId="0" fillId="0" borderId="7" xfId="0" applyBorder="1"/>
    <xf numFmtId="0" fontId="0" fillId="0" borderId="9" xfId="0" applyBorder="1"/>
    <xf numFmtId="0" fontId="0" fillId="5" borderId="1" xfId="0" applyFill="1" applyBorder="1" applyAlignment="1">
      <alignment horizontal="center"/>
    </xf>
    <xf numFmtId="0" fontId="0" fillId="5" borderId="1" xfId="0" applyFill="1" applyBorder="1" applyAlignment="1" applyProtection="1">
      <alignment horizontal="center"/>
      <protection locked="0"/>
    </xf>
    <xf numFmtId="0" fontId="1" fillId="5" borderId="1" xfId="0" applyFont="1" applyFill="1" applyBorder="1" applyAlignment="1" applyProtection="1">
      <alignment horizontal="center"/>
    </xf>
    <xf numFmtId="0" fontId="0" fillId="5" borderId="1" xfId="0" applyFill="1" applyBorder="1" applyAlignment="1" applyProtection="1">
      <alignment horizontal="center"/>
    </xf>
    <xf numFmtId="0" fontId="0" fillId="6" borderId="1" xfId="0" applyFill="1" applyBorder="1" applyAlignment="1">
      <alignment horizontal="center"/>
    </xf>
    <xf numFmtId="0" fontId="0" fillId="6" borderId="1" xfId="0" applyFill="1" applyBorder="1" applyAlignment="1" applyProtection="1">
      <alignment horizontal="center"/>
      <protection locked="0"/>
    </xf>
    <xf numFmtId="0" fontId="1" fillId="6" borderId="1" xfId="0" applyFont="1" applyFill="1" applyBorder="1" applyAlignment="1" applyProtection="1">
      <alignment horizontal="center"/>
    </xf>
    <xf numFmtId="0" fontId="0" fillId="6" borderId="1" xfId="0" applyFill="1" applyBorder="1" applyAlignment="1" applyProtection="1">
      <alignment horizontal="center"/>
    </xf>
    <xf numFmtId="0" fontId="0" fillId="7" borderId="1" xfId="0" applyFill="1" applyBorder="1" applyAlignment="1">
      <alignment horizontal="center"/>
    </xf>
    <xf numFmtId="0" fontId="0" fillId="7" borderId="1" xfId="0" applyFill="1" applyBorder="1" applyAlignment="1" applyProtection="1">
      <alignment horizontal="center"/>
      <protection locked="0"/>
    </xf>
    <xf numFmtId="0" fontId="1" fillId="7" borderId="1" xfId="0" applyFont="1" applyFill="1" applyBorder="1" applyAlignment="1" applyProtection="1">
      <alignment horizontal="center"/>
    </xf>
    <xf numFmtId="0" fontId="0" fillId="7" borderId="1" xfId="0" applyFill="1" applyBorder="1" applyAlignment="1" applyProtection="1">
      <alignment horizontal="center"/>
    </xf>
    <xf numFmtId="0" fontId="0" fillId="8" borderId="1" xfId="0" applyFill="1" applyBorder="1" applyAlignment="1">
      <alignment horizontal="center"/>
    </xf>
    <xf numFmtId="0" fontId="0" fillId="8" borderId="1" xfId="0" applyFill="1" applyBorder="1" applyAlignment="1" applyProtection="1">
      <alignment horizontal="center"/>
      <protection locked="0"/>
    </xf>
    <xf numFmtId="0" fontId="1" fillId="8" borderId="1" xfId="0" applyFont="1" applyFill="1" applyBorder="1" applyAlignment="1" applyProtection="1">
      <alignment horizontal="center"/>
    </xf>
    <xf numFmtId="0" fontId="0" fillId="8" borderId="1" xfId="0" applyFill="1" applyBorder="1" applyAlignment="1" applyProtection="1">
      <alignment horizontal="center"/>
    </xf>
    <xf numFmtId="0" fontId="0" fillId="9" borderId="1" xfId="0" applyFill="1" applyBorder="1" applyAlignment="1">
      <alignment horizontal="center"/>
    </xf>
    <xf numFmtId="0" fontId="0" fillId="5" borderId="1" xfId="0" applyFill="1" applyBorder="1" applyAlignment="1">
      <alignment horizontal="center" wrapText="1"/>
    </xf>
    <xf numFmtId="0" fontId="0" fillId="5" borderId="1" xfId="0" applyFill="1" applyBorder="1" applyAlignment="1" applyProtection="1">
      <alignment horizontal="center" wrapText="1"/>
      <protection locked="0"/>
    </xf>
    <xf numFmtId="0" fontId="1" fillId="5" borderId="1" xfId="0" applyFont="1" applyFill="1" applyBorder="1" applyAlignment="1" applyProtection="1">
      <alignment horizontal="center" wrapText="1"/>
    </xf>
    <xf numFmtId="0" fontId="0" fillId="6" borderId="1" xfId="0" applyFill="1" applyBorder="1" applyAlignment="1" applyProtection="1">
      <alignment horizontal="center" wrapText="1"/>
      <protection locked="0"/>
    </xf>
    <xf numFmtId="0" fontId="1" fillId="6" borderId="1" xfId="0" applyFont="1" applyFill="1" applyBorder="1" applyAlignment="1" applyProtection="1">
      <alignment horizontal="center" wrapText="1"/>
    </xf>
    <xf numFmtId="0" fontId="0" fillId="7" borderId="1" xfId="0" applyFill="1" applyBorder="1" applyAlignment="1" applyProtection="1">
      <alignment horizontal="center" wrapText="1"/>
      <protection locked="0"/>
    </xf>
    <xf numFmtId="0" fontId="1" fillId="7" borderId="1" xfId="0" applyFont="1" applyFill="1" applyBorder="1" applyAlignment="1" applyProtection="1">
      <alignment horizontal="center" wrapText="1"/>
    </xf>
    <xf numFmtId="0" fontId="0" fillId="3" borderId="1" xfId="0" applyFill="1" applyBorder="1" applyAlignment="1" applyProtection="1">
      <alignment horizontal="center" wrapText="1"/>
      <protection locked="0"/>
    </xf>
    <xf numFmtId="0" fontId="1" fillId="3" borderId="1" xfId="0" applyFont="1" applyFill="1" applyBorder="1" applyAlignment="1" applyProtection="1">
      <alignment horizontal="center" wrapText="1"/>
    </xf>
    <xf numFmtId="0" fontId="0" fillId="2" borderId="1" xfId="0" applyFill="1" applyBorder="1" applyAlignment="1">
      <alignment horizontal="center" wrapText="1"/>
    </xf>
    <xf numFmtId="0" fontId="0" fillId="2" borderId="1" xfId="0" applyFill="1" applyBorder="1" applyAlignment="1" applyProtection="1">
      <alignment horizontal="center" wrapText="1"/>
      <protection locked="0"/>
    </xf>
    <xf numFmtId="0" fontId="1" fillId="2" borderId="1" xfId="0" applyFont="1" applyFill="1" applyBorder="1" applyAlignment="1" applyProtection="1">
      <alignment horizontal="center" wrapText="1"/>
    </xf>
    <xf numFmtId="0" fontId="0" fillId="8" borderId="1" xfId="0" applyFill="1" applyBorder="1" applyAlignment="1">
      <alignment horizontal="center" wrapText="1"/>
    </xf>
    <xf numFmtId="0" fontId="0" fillId="8" borderId="1" xfId="0" applyFill="1" applyBorder="1" applyAlignment="1" applyProtection="1">
      <alignment horizontal="center" wrapText="1"/>
      <protection locked="0"/>
    </xf>
    <xf numFmtId="0" fontId="1" fillId="8" borderId="1" xfId="0" applyFont="1" applyFill="1" applyBorder="1" applyAlignment="1" applyProtection="1">
      <alignment horizontal="center" wrapText="1"/>
    </xf>
    <xf numFmtId="0" fontId="0" fillId="8" borderId="1" xfId="0" applyFill="1" applyBorder="1" applyAlignment="1" applyProtection="1">
      <alignment horizontal="center" wrapText="1"/>
    </xf>
    <xf numFmtId="0" fontId="0" fillId="2" borderId="1" xfId="0" applyFill="1" applyBorder="1" applyAlignment="1" applyProtection="1">
      <alignment horizontal="center" wrapText="1"/>
    </xf>
    <xf numFmtId="0" fontId="0" fillId="10" borderId="1" xfId="0" applyFill="1" applyBorder="1" applyAlignment="1">
      <alignment horizontal="center" wrapText="1"/>
    </xf>
    <xf numFmtId="0" fontId="0" fillId="10" borderId="1"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0" fillId="10" borderId="12" xfId="0" applyFill="1" applyBorder="1" applyAlignment="1" applyProtection="1">
      <alignment horizontal="center" wrapText="1"/>
      <protection locked="0"/>
    </xf>
    <xf numFmtId="0" fontId="0" fillId="10" borderId="1" xfId="0" applyFill="1" applyBorder="1" applyAlignment="1" applyProtection="1">
      <alignment horizontal="center" wrapText="1"/>
    </xf>
    <xf numFmtId="0" fontId="0" fillId="10" borderId="1" xfId="0" applyFill="1" applyBorder="1" applyAlignment="1">
      <alignment horizontal="center"/>
    </xf>
    <xf numFmtId="0" fontId="0" fillId="10" borderId="1" xfId="0" applyFill="1" applyBorder="1" applyAlignment="1" applyProtection="1">
      <alignment horizontal="center"/>
      <protection locked="0"/>
    </xf>
    <xf numFmtId="0" fontId="1" fillId="10" borderId="1" xfId="0" applyFont="1" applyFill="1" applyBorder="1" applyAlignment="1" applyProtection="1">
      <alignment horizontal="center"/>
    </xf>
    <xf numFmtId="0" fontId="0" fillId="10" borderId="12" xfId="0" applyFill="1" applyBorder="1" applyAlignment="1" applyProtection="1">
      <alignment horizontal="center"/>
      <protection locked="0"/>
    </xf>
    <xf numFmtId="0" fontId="0" fillId="10" borderId="1" xfId="0" applyFill="1" applyBorder="1" applyAlignment="1" applyProtection="1">
      <alignment horizontal="center"/>
    </xf>
    <xf numFmtId="0" fontId="0" fillId="9" borderId="14" xfId="0" applyFill="1" applyBorder="1" applyAlignment="1" applyProtection="1">
      <alignment horizontal="center"/>
    </xf>
    <xf numFmtId="0" fontId="0" fillId="9" borderId="14" xfId="0" applyFill="1" applyBorder="1" applyAlignment="1" applyProtection="1">
      <alignment horizontal="center"/>
      <protection locked="0"/>
    </xf>
    <xf numFmtId="0" fontId="1" fillId="9" borderId="14" xfId="0" applyFont="1" applyFill="1" applyBorder="1" applyAlignment="1" applyProtection="1">
      <alignment horizontal="center"/>
    </xf>
    <xf numFmtId="0" fontId="0" fillId="9" borderId="14" xfId="0" applyFill="1" applyBorder="1" applyAlignment="1" applyProtection="1">
      <alignment horizontal="center" wrapText="1"/>
      <protection locked="0"/>
    </xf>
    <xf numFmtId="0" fontId="1" fillId="9" borderId="14" xfId="0" applyFont="1" applyFill="1" applyBorder="1" applyAlignment="1" applyProtection="1">
      <alignment horizontal="center" wrapText="1"/>
    </xf>
    <xf numFmtId="0" fontId="1" fillId="9" borderId="15" xfId="0" applyFont="1" applyFill="1" applyBorder="1" applyAlignment="1" applyProtection="1">
      <alignment horizontal="center"/>
    </xf>
    <xf numFmtId="0" fontId="0" fillId="11" borderId="1" xfId="0" applyFill="1" applyBorder="1" applyAlignment="1">
      <alignment horizontal="center" wrapText="1"/>
    </xf>
    <xf numFmtId="0" fontId="0" fillId="11" borderId="1" xfId="0" applyFill="1" applyBorder="1" applyAlignment="1">
      <alignment horizontal="center"/>
    </xf>
    <xf numFmtId="0" fontId="0" fillId="11" borderId="1" xfId="0" applyFill="1" applyBorder="1" applyAlignment="1" applyProtection="1">
      <alignment horizontal="center" wrapText="1"/>
      <protection locked="0"/>
    </xf>
    <xf numFmtId="0" fontId="1" fillId="11" borderId="1" xfId="0" applyFont="1" applyFill="1" applyBorder="1" applyAlignment="1" applyProtection="1">
      <alignment horizontal="center" wrapText="1"/>
    </xf>
    <xf numFmtId="0" fontId="0" fillId="11" borderId="1" xfId="0" applyFill="1" applyBorder="1" applyAlignment="1" applyProtection="1">
      <alignment horizontal="center"/>
    </xf>
    <xf numFmtId="0" fontId="0" fillId="11" borderId="1" xfId="0" applyFill="1" applyBorder="1" applyAlignment="1" applyProtection="1">
      <alignment horizontal="center"/>
      <protection locked="0"/>
    </xf>
    <xf numFmtId="0" fontId="1" fillId="11" borderId="1" xfId="0" applyFont="1" applyFill="1" applyBorder="1" applyAlignment="1" applyProtection="1">
      <alignment horizontal="center"/>
    </xf>
    <xf numFmtId="0" fontId="0" fillId="0" borderId="3" xfId="0" applyBorder="1"/>
    <xf numFmtId="0" fontId="3" fillId="8" borderId="1" xfId="0" applyFont="1" applyFill="1" applyBorder="1" applyAlignment="1" applyProtection="1">
      <alignment horizontal="center"/>
    </xf>
    <xf numFmtId="0" fontId="0" fillId="9" borderId="15" xfId="0" applyFill="1" applyBorder="1" applyAlignment="1" applyProtection="1">
      <alignment horizontal="center"/>
    </xf>
    <xf numFmtId="0" fontId="0" fillId="9" borderId="14" xfId="0" applyFill="1" applyBorder="1" applyAlignment="1">
      <alignment horizontal="center"/>
    </xf>
    <xf numFmtId="0" fontId="0" fillId="0" borderId="0" xfId="0"/>
    <xf numFmtId="0" fontId="0" fillId="0" borderId="0" xfId="0" applyProtection="1"/>
    <xf numFmtId="0" fontId="0" fillId="11" borderId="1" xfId="0" applyNumberFormat="1" applyFill="1" applyBorder="1" applyAlignment="1">
      <alignment horizontal="center" wrapText="1"/>
    </xf>
    <xf numFmtId="0" fontId="0" fillId="11" borderId="1" xfId="0" applyNumberFormat="1" applyFill="1" applyBorder="1" applyAlignment="1" applyProtection="1">
      <alignment horizontal="center" wrapText="1"/>
      <protection locked="0"/>
    </xf>
    <xf numFmtId="0" fontId="1" fillId="11" borderId="1" xfId="0" applyNumberFormat="1" applyFont="1" applyFill="1" applyBorder="1" applyAlignment="1" applyProtection="1">
      <alignment horizontal="center" wrapText="1"/>
    </xf>
    <xf numFmtId="0" fontId="0" fillId="11" borderId="1" xfId="0" applyNumberFormat="1" applyFill="1" applyBorder="1" applyAlignment="1" applyProtection="1">
      <alignment horizontal="center" wrapText="1"/>
    </xf>
    <xf numFmtId="0" fontId="3" fillId="5" borderId="1" xfId="0" applyNumberFormat="1" applyFont="1" applyFill="1" applyBorder="1" applyAlignment="1">
      <alignment horizontal="center" wrapText="1"/>
    </xf>
    <xf numFmtId="0" fontId="4" fillId="5" borderId="1" xfId="0" applyNumberFormat="1" applyFont="1" applyFill="1" applyBorder="1" applyAlignment="1">
      <alignment horizontal="center" wrapText="1"/>
    </xf>
    <xf numFmtId="0" fontId="3" fillId="5" borderId="1" xfId="0" applyNumberFormat="1" applyFont="1" applyFill="1" applyBorder="1" applyAlignment="1" applyProtection="1">
      <alignment horizontal="center" wrapText="1"/>
      <protection locked="0"/>
    </xf>
    <xf numFmtId="0" fontId="2" fillId="5" borderId="1" xfId="0" applyNumberFormat="1" applyFont="1" applyFill="1" applyBorder="1" applyAlignment="1" applyProtection="1">
      <alignment horizontal="center" wrapText="1"/>
    </xf>
    <xf numFmtId="0" fontId="3" fillId="5" borderId="1" xfId="0" applyNumberFormat="1" applyFont="1" applyFill="1" applyBorder="1" applyAlignment="1" applyProtection="1">
      <alignment horizontal="center" wrapText="1"/>
    </xf>
    <xf numFmtId="0" fontId="0" fillId="6" borderId="1" xfId="0" applyNumberFormat="1" applyFill="1" applyBorder="1" applyAlignment="1">
      <alignment horizontal="center" wrapText="1"/>
    </xf>
    <xf numFmtId="0" fontId="0" fillId="6" borderId="1" xfId="0" applyNumberFormat="1" applyFill="1" applyBorder="1" applyAlignment="1" applyProtection="1">
      <alignment horizontal="center" wrapText="1"/>
      <protection locked="0"/>
    </xf>
    <xf numFmtId="0" fontId="1" fillId="6" borderId="1" xfId="0" applyNumberFormat="1" applyFont="1" applyFill="1" applyBorder="1" applyAlignment="1" applyProtection="1">
      <alignment horizontal="center" wrapText="1"/>
    </xf>
    <xf numFmtId="0" fontId="0" fillId="6" borderId="1" xfId="0" applyNumberFormat="1" applyFill="1" applyBorder="1" applyAlignment="1" applyProtection="1">
      <alignment horizontal="center" wrapText="1"/>
    </xf>
    <xf numFmtId="0" fontId="0" fillId="7" borderId="1" xfId="0" applyNumberFormat="1" applyFill="1" applyBorder="1" applyAlignment="1">
      <alignment horizontal="center" wrapText="1"/>
    </xf>
    <xf numFmtId="0" fontId="0" fillId="7" borderId="1" xfId="0" applyNumberFormat="1" applyFill="1" applyBorder="1" applyAlignment="1" applyProtection="1">
      <alignment horizontal="center" wrapText="1"/>
      <protection locked="0"/>
    </xf>
    <xf numFmtId="0" fontId="1" fillId="7" borderId="1" xfId="0" applyNumberFormat="1" applyFont="1" applyFill="1" applyBorder="1" applyAlignment="1" applyProtection="1">
      <alignment horizontal="center" wrapText="1"/>
    </xf>
    <xf numFmtId="0" fontId="0" fillId="7" borderId="1" xfId="0" applyNumberFormat="1" applyFill="1" applyBorder="1" applyAlignment="1" applyProtection="1">
      <alignment horizontal="center" wrapText="1"/>
    </xf>
    <xf numFmtId="0" fontId="0" fillId="3" borderId="1" xfId="0" applyNumberFormat="1" applyFill="1" applyBorder="1" applyAlignment="1">
      <alignment horizontal="center" wrapText="1"/>
    </xf>
    <xf numFmtId="0" fontId="0" fillId="3" borderId="1" xfId="0" applyNumberFormat="1" applyFill="1" applyBorder="1" applyAlignment="1" applyProtection="1">
      <alignment horizontal="center" wrapText="1"/>
      <protection locked="0"/>
    </xf>
    <xf numFmtId="0" fontId="1" fillId="3" borderId="1" xfId="0" applyNumberFormat="1" applyFont="1" applyFill="1" applyBorder="1" applyAlignment="1" applyProtection="1">
      <alignment horizontal="center" wrapText="1"/>
    </xf>
    <xf numFmtId="0" fontId="0" fillId="3" borderId="1" xfId="0" applyNumberFormat="1" applyFill="1" applyBorder="1" applyAlignment="1" applyProtection="1">
      <alignment horizontal="center" wrapText="1"/>
    </xf>
    <xf numFmtId="0" fontId="0" fillId="9" borderId="1" xfId="0" applyNumberFormat="1" applyFill="1" applyBorder="1" applyAlignment="1">
      <alignment horizontal="center" wrapText="1"/>
    </xf>
    <xf numFmtId="0" fontId="0" fillId="9" borderId="14" xfId="0" applyNumberFormat="1" applyFill="1" applyBorder="1" applyAlignment="1" applyProtection="1">
      <alignment horizontal="center" wrapText="1"/>
      <protection locked="0"/>
    </xf>
    <xf numFmtId="0" fontId="1" fillId="9" borderId="14" xfId="0" applyNumberFormat="1" applyFont="1" applyFill="1" applyBorder="1" applyAlignment="1" applyProtection="1">
      <alignment horizontal="center" wrapText="1"/>
    </xf>
    <xf numFmtId="0" fontId="0" fillId="9" borderId="14" xfId="0" applyNumberFormat="1" applyFill="1" applyBorder="1" applyAlignment="1">
      <alignment horizontal="center" wrapText="1"/>
    </xf>
    <xf numFmtId="0" fontId="0" fillId="9" borderId="14" xfId="0" applyNumberFormat="1" applyFill="1" applyBorder="1" applyAlignment="1" applyProtection="1">
      <alignment horizontal="center" wrapText="1"/>
    </xf>
    <xf numFmtId="0" fontId="0" fillId="10" borderId="1" xfId="0" applyFill="1" applyBorder="1" applyAlignment="1" applyProtection="1">
      <alignment horizontal="center" wrapText="1"/>
      <protection locked="0"/>
    </xf>
    <xf numFmtId="0" fontId="0" fillId="8" borderId="1" xfId="0" applyFill="1" applyBorder="1" applyAlignment="1" applyProtection="1">
      <alignment horizontal="center" wrapText="1"/>
      <protection locked="0"/>
    </xf>
    <xf numFmtId="0" fontId="0" fillId="5" borderId="1" xfId="0" applyFill="1" applyBorder="1" applyAlignment="1" applyProtection="1">
      <alignment horizontal="center" wrapText="1"/>
    </xf>
    <xf numFmtId="0" fontId="0" fillId="9" borderId="1" xfId="0" applyFill="1" applyBorder="1" applyAlignment="1" applyProtection="1">
      <alignment horizontal="center"/>
    </xf>
    <xf numFmtId="0" fontId="0" fillId="6" borderId="1" xfId="0" applyFill="1" applyBorder="1" applyAlignment="1" applyProtection="1">
      <alignment horizontal="center" wrapText="1"/>
    </xf>
    <xf numFmtId="0" fontId="0" fillId="7" borderId="1" xfId="0" applyFill="1" applyBorder="1" applyAlignment="1" applyProtection="1">
      <alignment horizontal="center" wrapText="1"/>
    </xf>
    <xf numFmtId="0" fontId="0" fillId="3" borderId="1" xfId="0" applyFill="1" applyBorder="1" applyAlignment="1" applyProtection="1">
      <alignment horizontal="center" wrapText="1"/>
    </xf>
    <xf numFmtId="0" fontId="0" fillId="9" borderId="1" xfId="0" applyFill="1" applyBorder="1" applyAlignment="1" applyProtection="1">
      <alignment horizontal="center" wrapText="1"/>
    </xf>
    <xf numFmtId="0" fontId="0" fillId="9" borderId="14" xfId="0" applyFill="1" applyBorder="1" applyAlignment="1" applyProtection="1">
      <alignment horizontal="center" wrapText="1"/>
    </xf>
    <xf numFmtId="0" fontId="0" fillId="10" borderId="1"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3" fillId="5" borderId="1" xfId="0" applyNumberFormat="1" applyFont="1" applyFill="1" applyBorder="1" applyAlignment="1" applyProtection="1">
      <alignment horizontal="center" wrapText="1"/>
      <protection locked="0"/>
    </xf>
    <xf numFmtId="0" fontId="0" fillId="6" borderId="1" xfId="0" applyNumberFormat="1" applyFill="1" applyBorder="1" applyAlignment="1" applyProtection="1">
      <alignment horizontal="center" wrapText="1"/>
      <protection locked="0"/>
    </xf>
    <xf numFmtId="0" fontId="0" fillId="3" borderId="1" xfId="0" applyNumberForma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8" borderId="1" xfId="0" applyFill="1" applyBorder="1" applyAlignment="1" applyProtection="1">
      <alignment horizontal="center"/>
      <protection locked="0"/>
    </xf>
    <xf numFmtId="0" fontId="0" fillId="8" borderId="1" xfId="0" applyFill="1" applyBorder="1" applyAlignment="1" applyProtection="1">
      <alignment horizontal="center" wrapText="1"/>
      <protection locked="0"/>
    </xf>
    <xf numFmtId="0" fontId="0" fillId="7" borderId="1" xfId="0" applyNumberFormat="1" applyFill="1" applyBorder="1" applyAlignment="1" applyProtection="1">
      <alignment horizontal="center" wrapText="1"/>
      <protection locked="0"/>
    </xf>
    <xf numFmtId="0" fontId="0" fillId="11" borderId="1" xfId="0" applyNumberFormat="1" applyFill="1" applyBorder="1" applyAlignment="1" applyProtection="1">
      <alignment horizontal="center" wrapText="1"/>
      <protection locked="0"/>
    </xf>
    <xf numFmtId="0" fontId="0" fillId="0" borderId="0" xfId="0" applyBorder="1" applyAlignment="1">
      <alignment horizontal="left" wrapText="1"/>
    </xf>
    <xf numFmtId="0" fontId="0" fillId="2" borderId="1" xfId="0" applyFill="1" applyBorder="1" applyAlignment="1" applyProtection="1">
      <alignment horizontal="center" wrapText="1"/>
    </xf>
    <xf numFmtId="0" fontId="0" fillId="11" borderId="1" xfId="0"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10" borderId="1" xfId="0" applyFill="1" applyBorder="1" applyAlignment="1" applyProtection="1">
      <alignment horizontal="center"/>
      <protection locked="0"/>
    </xf>
    <xf numFmtId="0" fontId="0" fillId="7" borderId="1" xfId="0"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5" borderId="1" xfId="0" applyFill="1" applyBorder="1" applyAlignment="1" applyProtection="1">
      <alignment horizontal="center" wrapText="1"/>
      <protection locked="0"/>
    </xf>
    <xf numFmtId="0" fontId="0" fillId="7" borderId="1"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11"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0" borderId="0" xfId="0" applyAlignment="1">
      <alignment horizontal="left" wrapText="1"/>
    </xf>
    <xf numFmtId="0" fontId="0" fillId="0" borderId="0" xfId="0" applyAlignment="1">
      <alignment wrapText="1"/>
    </xf>
    <xf numFmtId="0" fontId="1" fillId="0" borderId="0" xfId="0" applyFont="1" applyAlignment="1">
      <alignment horizontal="left" vertical="center" wrapText="1"/>
    </xf>
    <xf numFmtId="0" fontId="7" fillId="0" borderId="0" xfId="0" applyFont="1" applyAlignment="1">
      <alignment horizontal="center"/>
    </xf>
    <xf numFmtId="0" fontId="1" fillId="10" borderId="1" xfId="0" applyNumberFormat="1" applyFont="1" applyFill="1" applyBorder="1" applyAlignment="1" applyProtection="1">
      <alignment horizontal="center" wrapText="1"/>
    </xf>
    <xf numFmtId="0" fontId="0" fillId="10" borderId="1" xfId="0" applyNumberFormat="1" applyFill="1" applyBorder="1" applyAlignment="1" applyProtection="1">
      <alignment horizontal="center" wrapText="1"/>
      <protection locked="0"/>
    </xf>
    <xf numFmtId="0" fontId="0" fillId="10" borderId="12" xfId="0" applyNumberFormat="1" applyFill="1" applyBorder="1" applyAlignment="1" applyProtection="1">
      <alignment horizontal="center" wrapText="1"/>
      <protection locked="0"/>
    </xf>
    <xf numFmtId="0" fontId="0" fillId="0" borderId="0" xfId="0" applyBorder="1" applyAlignment="1">
      <alignment wrapText="1"/>
    </xf>
    <xf numFmtId="0" fontId="0" fillId="0" borderId="5" xfId="0" applyFill="1" applyBorder="1"/>
    <xf numFmtId="0" fontId="0" fillId="0" borderId="6" xfId="0" applyFill="1" applyBorder="1"/>
    <xf numFmtId="0" fontId="0" fillId="0" borderId="0" xfId="0" applyAlignment="1"/>
    <xf numFmtId="0" fontId="0" fillId="0" borderId="15" xfId="0" applyNumberFormat="1" applyFill="1" applyBorder="1" applyAlignment="1" applyProtection="1">
      <alignment horizontal="center"/>
    </xf>
    <xf numFmtId="0" fontId="1" fillId="0" borderId="15" xfId="0" applyNumberFormat="1" applyFont="1" applyFill="1" applyBorder="1" applyAlignment="1" applyProtection="1">
      <alignment horizontal="center"/>
    </xf>
    <xf numFmtId="0" fontId="0" fillId="0" borderId="0" xfId="0" applyFill="1"/>
    <xf numFmtId="0" fontId="0" fillId="8" borderId="13" xfId="0" applyFill="1" applyBorder="1" applyAlignment="1">
      <alignment horizontal="center" wrapText="1"/>
    </xf>
    <xf numFmtId="0" fontId="0" fillId="0" borderId="15" xfId="0" applyFill="1" applyBorder="1" applyAlignment="1" applyProtection="1">
      <alignment horizontal="center"/>
    </xf>
    <xf numFmtId="0" fontId="1" fillId="0" borderId="15" xfId="0" applyFont="1" applyFill="1" applyBorder="1" applyAlignment="1" applyProtection="1">
      <alignment horizontal="center"/>
    </xf>
    <xf numFmtId="0" fontId="0" fillId="8" borderId="13" xfId="0" applyFill="1" applyBorder="1" applyAlignment="1">
      <alignment horizontal="center"/>
    </xf>
    <xf numFmtId="0" fontId="0" fillId="0" borderId="0" xfId="0" applyAlignment="1">
      <alignment horizontal="left" vertical="top" wrapText="1"/>
    </xf>
    <xf numFmtId="0" fontId="1"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vertical="top" wrapText="1"/>
    </xf>
    <xf numFmtId="0" fontId="0" fillId="0" borderId="0" xfId="0" applyBorder="1" applyAlignment="1">
      <alignment horizontal="left" wrapText="1"/>
    </xf>
    <xf numFmtId="0" fontId="0" fillId="0" borderId="0" xfId="0" applyAlignment="1">
      <alignment horizontal="center" wrapText="1"/>
    </xf>
    <xf numFmtId="0" fontId="5" fillId="0" borderId="1" xfId="0" applyNumberFormat="1" applyFont="1" applyBorder="1" applyAlignment="1" applyProtection="1">
      <alignment horizontal="center" wrapText="1"/>
      <protection locked="0"/>
    </xf>
    <xf numFmtId="0" fontId="5" fillId="0" borderId="10" xfId="0" applyNumberFormat="1" applyFont="1" applyBorder="1" applyAlignment="1" applyProtection="1">
      <alignment horizontal="center" wrapText="1"/>
      <protection locked="0"/>
    </xf>
    <xf numFmtId="0" fontId="5" fillId="0" borderId="12" xfId="0" applyNumberFormat="1" applyFont="1" applyBorder="1" applyAlignment="1" applyProtection="1">
      <alignment horizontal="center" wrapText="1"/>
      <protection locked="0"/>
    </xf>
    <xf numFmtId="0" fontId="1" fillId="0" borderId="2" xfId="0" applyNumberFormat="1" applyFont="1" applyBorder="1" applyAlignment="1" applyProtection="1">
      <alignment horizontal="center" vertical="center" wrapText="1"/>
    </xf>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9" xfId="0" applyNumberFormat="1" applyBorder="1"/>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0" fillId="12" borderId="16" xfId="0" applyNumberFormat="1" applyFill="1" applyBorder="1" applyAlignment="1" applyProtection="1">
      <alignment horizontal="center" vertical="center" wrapText="1"/>
    </xf>
    <xf numFmtId="0" fontId="0" fillId="12" borderId="13" xfId="0" applyNumberFormat="1" applyFill="1" applyBorder="1" applyAlignment="1" applyProtection="1">
      <alignment horizontal="center" vertical="center" wrapText="1"/>
    </xf>
    <xf numFmtId="0" fontId="1" fillId="0" borderId="1" xfId="0" applyNumberFormat="1" applyFont="1" applyBorder="1" applyAlignment="1" applyProtection="1">
      <alignment horizontal="center" wrapText="1"/>
    </xf>
    <xf numFmtId="0" fontId="1" fillId="0" borderId="3"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1" fillId="0" borderId="8" xfId="0" applyNumberFormat="1" applyFont="1" applyBorder="1" applyAlignment="1" applyProtection="1">
      <alignment horizontal="center" vertical="center" wrapText="1"/>
    </xf>
    <xf numFmtId="0" fontId="5" fillId="0" borderId="12" xfId="0" applyNumberFormat="1" applyFont="1" applyBorder="1" applyProtection="1">
      <protection locked="0"/>
    </xf>
    <xf numFmtId="0" fontId="0" fillId="2" borderId="1" xfId="0" applyFill="1" applyBorder="1" applyAlignment="1" applyProtection="1">
      <alignment horizontal="center" wrapText="1"/>
      <protection locked="0"/>
    </xf>
    <xf numFmtId="0" fontId="0" fillId="9" borderId="1" xfId="0" applyNumberFormat="1" applyFill="1" applyBorder="1" applyAlignment="1" applyProtection="1">
      <alignment horizontal="center" wrapText="1"/>
      <protection locked="0"/>
    </xf>
    <xf numFmtId="0" fontId="3" fillId="5" borderId="1" xfId="0" applyNumberFormat="1" applyFont="1" applyFill="1" applyBorder="1" applyAlignment="1" applyProtection="1">
      <alignment horizontal="center" wrapText="1"/>
      <protection locked="0"/>
    </xf>
    <xf numFmtId="0" fontId="0" fillId="10" borderId="13" xfId="0" applyFill="1" applyBorder="1" applyAlignment="1" applyProtection="1">
      <alignment horizontal="center" wrapText="1"/>
      <protection locked="0"/>
    </xf>
    <xf numFmtId="0" fontId="0" fillId="3" borderId="1" xfId="0" applyNumberFormat="1" applyFill="1" applyBorder="1" applyAlignment="1" applyProtection="1">
      <alignment horizontal="center" wrapText="1"/>
      <protection locked="0"/>
    </xf>
    <xf numFmtId="0" fontId="1" fillId="0" borderId="15" xfId="0" applyNumberFormat="1" applyFont="1" applyFill="1" applyBorder="1" applyAlignment="1" applyProtection="1">
      <alignment horizontal="left" wrapText="1"/>
    </xf>
    <xf numFmtId="0" fontId="0" fillId="0" borderId="3" xfId="0" applyNumberFormat="1" applyBorder="1"/>
    <xf numFmtId="0" fontId="0" fillId="0" borderId="0" xfId="0" applyNumberFormat="1"/>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11" borderId="5" xfId="0" applyNumberFormat="1" applyFont="1" applyFill="1" applyBorder="1" applyAlignment="1" applyProtection="1">
      <alignment horizontal="left" vertical="top" wrapText="1"/>
    </xf>
    <xf numFmtId="0" fontId="1" fillId="11" borderId="6" xfId="0" applyNumberFormat="1" applyFont="1" applyFill="1" applyBorder="1" applyAlignment="1" applyProtection="1">
      <alignment horizontal="left" vertical="top" wrapText="1"/>
    </xf>
    <xf numFmtId="0" fontId="0" fillId="6" borderId="1" xfId="0" applyNumberFormat="1" applyFill="1" applyBorder="1" applyAlignment="1" applyProtection="1">
      <alignment horizontal="center" wrapText="1"/>
      <protection locked="0"/>
    </xf>
    <xf numFmtId="0" fontId="0" fillId="11" borderId="1" xfId="0" applyNumberFormat="1" applyFill="1" applyBorder="1" applyAlignment="1" applyProtection="1">
      <alignment horizontal="center" wrapText="1"/>
      <protection locked="0"/>
    </xf>
    <xf numFmtId="0" fontId="0" fillId="6" borderId="12" xfId="0" applyNumberFormat="1" applyFill="1" applyBorder="1" applyAlignment="1" applyProtection="1">
      <alignment horizontal="center" wrapText="1"/>
      <protection locked="0"/>
    </xf>
    <xf numFmtId="0" fontId="0" fillId="7" borderId="1" xfId="0" applyNumberFormat="1" applyFill="1" applyBorder="1" applyAlignment="1" applyProtection="1">
      <alignment horizontal="center" wrapText="1"/>
      <protection locked="0"/>
    </xf>
    <xf numFmtId="0" fontId="0" fillId="7" borderId="10" xfId="0" applyNumberFormat="1" applyFill="1" applyBorder="1" applyAlignment="1" applyProtection="1">
      <alignment horizontal="center" wrapText="1"/>
      <protection locked="0"/>
    </xf>
    <xf numFmtId="0" fontId="0" fillId="7" borderId="12" xfId="0" applyNumberFormat="1" applyFill="1" applyBorder="1" applyAlignment="1" applyProtection="1">
      <alignment horizontal="center" wrapText="1"/>
      <protection locked="0"/>
    </xf>
    <xf numFmtId="0" fontId="1" fillId="2" borderId="5" xfId="0" applyFont="1" applyFill="1" applyBorder="1" applyAlignment="1" applyProtection="1">
      <alignment horizontal="left" wrapText="1"/>
    </xf>
    <xf numFmtId="0" fontId="1" fillId="2" borderId="6"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1" fillId="2" borderId="9" xfId="0" applyFont="1" applyFill="1" applyBorder="1" applyAlignment="1" applyProtection="1">
      <alignment horizontal="left" wrapText="1"/>
    </xf>
    <xf numFmtId="0" fontId="0" fillId="10" borderId="1" xfId="0" applyFill="1" applyBorder="1" applyAlignment="1" applyProtection="1">
      <alignment horizontal="center" wrapText="1"/>
      <protection locked="0"/>
    </xf>
    <xf numFmtId="0" fontId="0" fillId="10" borderId="9"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2" fillId="5" borderId="5" xfId="0" applyNumberFormat="1" applyFont="1" applyFill="1" applyBorder="1" applyAlignment="1" applyProtection="1">
      <alignment horizontal="left" wrapText="1"/>
    </xf>
    <xf numFmtId="0" fontId="2" fillId="5" borderId="6" xfId="0" applyNumberFormat="1" applyFont="1" applyFill="1" applyBorder="1" applyAlignment="1" applyProtection="1">
      <alignment horizontal="left" wrapText="1"/>
    </xf>
    <xf numFmtId="0" fontId="1" fillId="6" borderId="5" xfId="0" applyNumberFormat="1" applyFont="1" applyFill="1" applyBorder="1" applyAlignment="1" applyProtection="1">
      <alignment horizontal="left" wrapText="1"/>
    </xf>
    <xf numFmtId="0" fontId="1" fillId="6" borderId="6" xfId="0" applyNumberFormat="1" applyFont="1" applyFill="1" applyBorder="1" applyAlignment="1" applyProtection="1">
      <alignment horizontal="left" wrapText="1"/>
    </xf>
    <xf numFmtId="0" fontId="1" fillId="7" borderId="5" xfId="0" applyNumberFormat="1" applyFont="1" applyFill="1" applyBorder="1" applyAlignment="1" applyProtection="1">
      <alignment horizontal="left" wrapText="1"/>
    </xf>
    <xf numFmtId="0" fontId="1" fillId="7" borderId="6" xfId="0" applyNumberFormat="1" applyFont="1" applyFill="1" applyBorder="1" applyAlignment="1" applyProtection="1">
      <alignment horizontal="left" wrapText="1"/>
    </xf>
    <xf numFmtId="0" fontId="1" fillId="3" borderId="5" xfId="0" applyNumberFormat="1" applyFont="1" applyFill="1" applyBorder="1" applyAlignment="1" applyProtection="1">
      <alignment horizontal="left" wrapText="1"/>
    </xf>
    <xf numFmtId="0" fontId="1" fillId="3" borderId="6" xfId="0" applyNumberFormat="1" applyFont="1" applyFill="1" applyBorder="1" applyAlignment="1" applyProtection="1">
      <alignment horizontal="left" wrapText="1"/>
    </xf>
    <xf numFmtId="0" fontId="1" fillId="9" borderId="5" xfId="0" applyNumberFormat="1" applyFont="1" applyFill="1" applyBorder="1" applyAlignment="1" applyProtection="1">
      <alignment horizontal="left" wrapText="1"/>
    </xf>
    <xf numFmtId="0" fontId="1" fillId="9" borderId="6" xfId="0" applyNumberFormat="1" applyFont="1" applyFill="1" applyBorder="1" applyAlignment="1" applyProtection="1">
      <alignment horizontal="left" wrapText="1"/>
    </xf>
    <xf numFmtId="0" fontId="1" fillId="8" borderId="5" xfId="0" applyFont="1" applyFill="1" applyBorder="1" applyAlignment="1" applyProtection="1">
      <alignment horizontal="left" wrapText="1"/>
    </xf>
    <xf numFmtId="0" fontId="1" fillId="8" borderId="6" xfId="0" applyFont="1" applyFill="1" applyBorder="1" applyAlignment="1" applyProtection="1">
      <alignment horizontal="left" wrapText="1"/>
    </xf>
    <xf numFmtId="0" fontId="1" fillId="12" borderId="17" xfId="0" applyNumberFormat="1" applyFont="1" applyFill="1" applyBorder="1" applyAlignment="1" applyProtection="1">
      <alignment horizontal="center" vertical="center" wrapText="1"/>
    </xf>
    <xf numFmtId="0" fontId="1" fillId="12" borderId="18" xfId="0" applyNumberFormat="1" applyFont="1" applyFill="1" applyBorder="1" applyAlignment="1" applyProtection="1">
      <alignment horizontal="center" vertical="center" wrapText="1"/>
    </xf>
    <xf numFmtId="0" fontId="1" fillId="12" borderId="19" xfId="0" applyNumberFormat="1" applyFont="1" applyFill="1" applyBorder="1" applyAlignment="1" applyProtection="1">
      <alignment horizontal="center" vertical="center" wrapText="1"/>
    </xf>
    <xf numFmtId="0" fontId="1" fillId="12" borderId="7" xfId="0" applyNumberFormat="1" applyFont="1" applyFill="1" applyBorder="1" applyAlignment="1" applyProtection="1">
      <alignment horizontal="center" vertical="center" wrapText="1"/>
    </xf>
    <xf numFmtId="0" fontId="1" fillId="12" borderId="8" xfId="0" applyNumberFormat="1" applyFont="1" applyFill="1" applyBorder="1" applyAlignment="1" applyProtection="1">
      <alignment horizontal="center" vertical="center" wrapText="1"/>
    </xf>
    <xf numFmtId="0" fontId="1" fillId="12" borderId="9" xfId="0" applyNumberFormat="1" applyFont="1" applyFill="1" applyBorder="1" applyAlignment="1" applyProtection="1">
      <alignment horizontal="center" vertical="center" wrapText="1"/>
    </xf>
    <xf numFmtId="0" fontId="0" fillId="8" borderId="13" xfId="0" applyFill="1" applyBorder="1" applyAlignment="1" applyProtection="1">
      <alignment horizontal="center"/>
      <protection locked="0"/>
    </xf>
    <xf numFmtId="0" fontId="0" fillId="8" borderId="13" xfId="0" applyFill="1" applyBorder="1" applyAlignment="1" applyProtection="1">
      <alignment horizontal="center" wrapText="1"/>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 xfId="0" applyFont="1" applyBorder="1" applyAlignment="1" applyProtection="1">
      <alignment horizontal="center"/>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5" fillId="0" borderId="1" xfId="0" applyFont="1" applyBorder="1" applyAlignment="1" applyProtection="1">
      <alignment horizontal="center" wrapText="1"/>
      <protection locked="0"/>
    </xf>
    <xf numFmtId="0" fontId="1" fillId="5" borderId="5" xfId="0" applyFont="1" applyFill="1" applyBorder="1" applyAlignment="1" applyProtection="1">
      <alignment horizontal="left" wrapText="1"/>
    </xf>
    <xf numFmtId="0" fontId="1" fillId="5" borderId="6" xfId="0" applyFont="1" applyFill="1" applyBorder="1" applyAlignment="1" applyProtection="1">
      <alignment horizontal="left" wrapText="1"/>
    </xf>
    <xf numFmtId="0" fontId="0" fillId="5" borderId="1" xfId="0" applyFill="1" applyBorder="1" applyAlignment="1" applyProtection="1">
      <alignment horizontal="center" wrapText="1"/>
      <protection locked="0"/>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10" borderId="2" xfId="0" applyFont="1" applyFill="1" applyBorder="1" applyAlignment="1" applyProtection="1">
      <alignment horizontal="left" wrapText="1"/>
    </xf>
    <xf numFmtId="0" fontId="1" fillId="10" borderId="4" xfId="0" applyFont="1" applyFill="1" applyBorder="1" applyAlignment="1" applyProtection="1">
      <alignment horizontal="left"/>
    </xf>
    <xf numFmtId="0" fontId="1" fillId="10" borderId="7" xfId="0" applyFont="1" applyFill="1" applyBorder="1" applyAlignment="1" applyProtection="1">
      <alignment horizontal="left"/>
    </xf>
    <xf numFmtId="0" fontId="1" fillId="10" borderId="9" xfId="0" applyFont="1" applyFill="1" applyBorder="1" applyAlignment="1" applyProtection="1">
      <alignment horizontal="left"/>
    </xf>
    <xf numFmtId="0" fontId="0" fillId="10" borderId="1" xfId="0" applyFill="1" applyBorder="1" applyAlignment="1" applyProtection="1">
      <alignment horizontal="center"/>
      <protection locked="0"/>
    </xf>
    <xf numFmtId="0" fontId="0" fillId="10" borderId="9" xfId="0" applyFill="1" applyBorder="1" applyAlignment="1" applyProtection="1">
      <alignment horizontal="center"/>
      <protection locked="0"/>
    </xf>
    <xf numFmtId="0" fontId="0" fillId="10" borderId="13" xfId="0" applyFill="1" applyBorder="1" applyAlignment="1" applyProtection="1">
      <alignment horizontal="center"/>
      <protection locked="0"/>
    </xf>
    <xf numFmtId="0" fontId="0" fillId="7" borderId="1" xfId="0" applyFill="1" applyBorder="1" applyAlignment="1" applyProtection="1">
      <alignment horizontal="center" wrapText="1"/>
      <protection locked="0"/>
    </xf>
    <xf numFmtId="0" fontId="1" fillId="6" borderId="5" xfId="0" applyFont="1" applyFill="1" applyBorder="1" applyAlignment="1" applyProtection="1">
      <alignment horizontal="left" wrapText="1"/>
    </xf>
    <xf numFmtId="0" fontId="1" fillId="6" borderId="6" xfId="0" applyFont="1" applyFill="1" applyBorder="1" applyAlignment="1" applyProtection="1">
      <alignment horizontal="left" wrapText="1"/>
    </xf>
    <xf numFmtId="0" fontId="0" fillId="6" borderId="1" xfId="0" applyFill="1" applyBorder="1" applyAlignment="1" applyProtection="1">
      <alignment horizontal="center" wrapText="1"/>
      <protection locked="0"/>
    </xf>
    <xf numFmtId="0" fontId="1" fillId="7" borderId="5" xfId="0" applyFont="1" applyFill="1" applyBorder="1" applyAlignment="1" applyProtection="1">
      <alignment horizontal="left" wrapText="1"/>
    </xf>
    <xf numFmtId="0" fontId="1" fillId="7" borderId="6" xfId="0" applyFont="1" applyFill="1" applyBorder="1" applyAlignment="1" applyProtection="1">
      <alignment horizontal="left" wrapText="1"/>
    </xf>
    <xf numFmtId="0" fontId="0" fillId="9" borderId="1" xfId="0" applyFill="1" applyBorder="1" applyAlignment="1" applyProtection="1">
      <alignment horizontal="center" wrapText="1"/>
      <protection locked="0"/>
    </xf>
    <xf numFmtId="0" fontId="1" fillId="3" borderId="5" xfId="0" applyFont="1" applyFill="1" applyBorder="1" applyAlignment="1" applyProtection="1">
      <alignment horizontal="left" wrapText="1"/>
    </xf>
    <xf numFmtId="0" fontId="1" fillId="3" borderId="6" xfId="0" applyFont="1" applyFill="1" applyBorder="1" applyAlignment="1" applyProtection="1">
      <alignment horizontal="left" wrapText="1"/>
    </xf>
    <xf numFmtId="0" fontId="0" fillId="3" borderId="1" xfId="0" applyFill="1" applyBorder="1" applyAlignment="1" applyProtection="1">
      <alignment horizontal="center" wrapText="1"/>
      <protection locked="0"/>
    </xf>
    <xf numFmtId="0" fontId="1" fillId="9" borderId="5" xfId="0" applyFont="1" applyFill="1" applyBorder="1" applyAlignment="1" applyProtection="1">
      <alignment horizontal="left" wrapText="1"/>
    </xf>
    <xf numFmtId="0" fontId="1" fillId="9" borderId="6" xfId="0" applyFont="1" applyFill="1" applyBorder="1" applyAlignment="1" applyProtection="1">
      <alignment horizontal="left" wrapText="1"/>
    </xf>
    <xf numFmtId="0" fontId="1" fillId="0" borderId="15" xfId="0" applyFont="1" applyFill="1" applyBorder="1" applyAlignment="1" applyProtection="1">
      <alignment horizontal="left" wrapText="1"/>
    </xf>
    <xf numFmtId="0" fontId="5" fillId="0" borderId="10"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0" fillId="2" borderId="1" xfId="0" applyFill="1" applyBorder="1" applyAlignment="1" applyProtection="1">
      <alignment horizontal="center" wrapText="1"/>
    </xf>
    <xf numFmtId="0" fontId="1" fillId="11" borderId="2" xfId="0" applyFont="1" applyFill="1" applyBorder="1" applyAlignment="1" applyProtection="1">
      <alignment horizontal="left" vertical="top" wrapText="1"/>
    </xf>
    <xf numFmtId="0" fontId="1" fillId="11" borderId="4" xfId="0" applyFont="1" applyFill="1" applyBorder="1" applyAlignment="1" applyProtection="1">
      <alignment horizontal="left" vertical="top" wrapText="1"/>
    </xf>
    <xf numFmtId="0" fontId="1" fillId="11" borderId="7" xfId="0" applyFont="1" applyFill="1" applyBorder="1" applyAlignment="1" applyProtection="1">
      <alignment horizontal="left" vertical="top" wrapText="1"/>
    </xf>
    <xf numFmtId="0" fontId="1" fillId="11" borderId="9" xfId="0" applyFont="1" applyFill="1" applyBorder="1" applyAlignment="1" applyProtection="1">
      <alignment horizontal="left" vertical="top" wrapText="1"/>
    </xf>
    <xf numFmtId="0" fontId="0" fillId="11" borderId="1" xfId="0" applyFill="1" applyBorder="1" applyAlignment="1" applyProtection="1">
      <alignment horizontal="center" wrapText="1"/>
      <protection locked="0"/>
    </xf>
    <xf numFmtId="0" fontId="1" fillId="12" borderId="17" xfId="0" applyFont="1" applyFill="1" applyBorder="1" applyAlignment="1" applyProtection="1">
      <alignment horizontal="center" vertical="center" wrapText="1"/>
    </xf>
    <xf numFmtId="0" fontId="1" fillId="12" borderId="18" xfId="0" applyFont="1" applyFill="1" applyBorder="1" applyAlignment="1" applyProtection="1">
      <alignment horizontal="center" vertical="center" wrapText="1"/>
    </xf>
    <xf numFmtId="0" fontId="1" fillId="12" borderId="19" xfId="0" applyFont="1" applyFill="1" applyBorder="1" applyAlignment="1" applyProtection="1">
      <alignment horizontal="center" vertical="center" wrapText="1"/>
    </xf>
    <xf numFmtId="0" fontId="1" fillId="12" borderId="7" xfId="0" applyFont="1" applyFill="1" applyBorder="1" applyAlignment="1" applyProtection="1">
      <alignment horizontal="center" vertical="center" wrapText="1"/>
    </xf>
    <xf numFmtId="0" fontId="1" fillId="12" borderId="8"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0" fillId="12" borderId="16" xfId="0" applyFill="1" applyBorder="1" applyAlignment="1" applyProtection="1">
      <alignment horizontal="center" vertical="center"/>
    </xf>
    <xf numFmtId="0" fontId="0" fillId="12" borderId="13" xfId="0" applyFill="1" applyBorder="1" applyAlignment="1" applyProtection="1">
      <alignment horizontal="center" vertical="center"/>
    </xf>
    <xf numFmtId="0" fontId="1" fillId="10" borderId="4" xfId="0" applyFont="1" applyFill="1" applyBorder="1" applyAlignment="1" applyProtection="1">
      <alignment horizontal="left" wrapText="1"/>
    </xf>
    <xf numFmtId="0" fontId="1" fillId="10" borderId="7" xfId="0" applyFont="1" applyFill="1" applyBorder="1" applyAlignment="1" applyProtection="1">
      <alignment horizontal="left" wrapText="1"/>
    </xf>
    <xf numFmtId="0" fontId="1" fillId="10" borderId="9" xfId="0" applyFont="1" applyFill="1" applyBorder="1" applyAlignment="1" applyProtection="1">
      <alignment horizontal="left" wrapText="1"/>
    </xf>
    <xf numFmtId="0" fontId="2" fillId="5" borderId="5" xfId="0" applyFont="1" applyFill="1" applyBorder="1" applyAlignment="1" applyProtection="1">
      <alignment horizontal="left" wrapText="1"/>
    </xf>
    <xf numFmtId="0" fontId="2" fillId="5" borderId="6" xfId="0" applyFont="1" applyFill="1" applyBorder="1" applyAlignment="1" applyProtection="1">
      <alignment horizontal="left" wrapText="1"/>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9" borderId="5" xfId="0" applyFont="1" applyFill="1" applyBorder="1" applyAlignment="1" applyProtection="1">
      <alignment wrapText="1"/>
    </xf>
    <xf numFmtId="0" fontId="1" fillId="9" borderId="6" xfId="0" applyFont="1" applyFill="1" applyBorder="1" applyAlignment="1" applyProtection="1">
      <alignment wrapText="1"/>
    </xf>
    <xf numFmtId="0" fontId="0" fillId="9"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11" borderId="5" xfId="0" applyFont="1" applyFill="1" applyBorder="1" applyAlignment="1" applyProtection="1">
      <alignment horizontal="left" wrapText="1"/>
    </xf>
    <xf numFmtId="0" fontId="1" fillId="11" borderId="6" xfId="0" applyFont="1" applyFill="1" applyBorder="1" applyAlignment="1" applyProtection="1">
      <alignment horizontal="left" wrapText="1"/>
    </xf>
    <xf numFmtId="0" fontId="0" fillId="11" borderId="10" xfId="0" applyFill="1" applyBorder="1" applyAlignment="1" applyProtection="1">
      <alignment horizontal="center" wrapText="1"/>
      <protection locked="0"/>
    </xf>
    <xf numFmtId="0" fontId="0" fillId="11" borderId="12" xfId="0" applyFill="1" applyBorder="1" applyAlignment="1" applyProtection="1">
      <alignment horizontal="center" wrapText="1"/>
      <protection locked="0"/>
    </xf>
    <xf numFmtId="0" fontId="0" fillId="11" borderId="1" xfId="0" applyFill="1" applyBorder="1" applyAlignment="1" applyProtection="1">
      <alignment horizontal="center"/>
      <protection locked="0"/>
    </xf>
    <xf numFmtId="0" fontId="1" fillId="12" borderId="5" xfId="0" applyFont="1" applyFill="1" applyBorder="1" applyAlignment="1" applyProtection="1">
      <alignment horizontal="center" vertical="center"/>
    </xf>
    <xf numFmtId="0" fontId="1" fillId="12" borderId="0" xfId="0" applyFont="1" applyFill="1" applyBorder="1" applyAlignment="1" applyProtection="1">
      <alignment horizontal="center" vertical="center"/>
    </xf>
    <xf numFmtId="0" fontId="1" fillId="12" borderId="6" xfId="0" applyFont="1" applyFill="1" applyBorder="1" applyAlignment="1" applyProtection="1">
      <alignment horizontal="center" vertical="center"/>
    </xf>
    <xf numFmtId="0" fontId="1" fillId="12" borderId="7" xfId="0" applyFont="1" applyFill="1" applyBorder="1" applyAlignment="1" applyProtection="1">
      <alignment horizontal="center" vertical="center"/>
    </xf>
    <xf numFmtId="0" fontId="1" fillId="12" borderId="8" xfId="0" applyFont="1" applyFill="1" applyBorder="1" applyAlignment="1" applyProtection="1">
      <alignment horizontal="center" vertical="center"/>
    </xf>
    <xf numFmtId="0" fontId="1" fillId="12" borderId="9" xfId="0" applyFont="1" applyFill="1" applyBorder="1" applyAlignment="1" applyProtection="1">
      <alignment horizontal="center" vertical="center"/>
    </xf>
    <xf numFmtId="0" fontId="1" fillId="3" borderId="5" xfId="0" applyFont="1" applyFill="1" applyBorder="1" applyAlignment="1" applyProtection="1">
      <alignment wrapText="1"/>
    </xf>
    <xf numFmtId="0" fontId="1" fillId="3" borderId="6" xfId="0" applyFont="1" applyFill="1" applyBorder="1" applyAlignment="1" applyProtection="1">
      <alignment wrapText="1"/>
    </xf>
    <xf numFmtId="0" fontId="0" fillId="7" borderId="1"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1" fillId="7" borderId="5" xfId="0" applyFont="1" applyFill="1" applyBorder="1" applyAlignment="1" applyProtection="1">
      <alignment wrapText="1"/>
    </xf>
    <xf numFmtId="0" fontId="1" fillId="7" borderId="6" xfId="0" applyFont="1" applyFill="1" applyBorder="1" applyAlignment="1" applyProtection="1">
      <alignment wrapText="1"/>
    </xf>
    <xf numFmtId="0" fontId="0" fillId="4" borderId="16" xfId="0" applyNumberFormat="1" applyFill="1" applyBorder="1" applyAlignment="1" applyProtection="1">
      <alignment horizontal="center" vertical="center" wrapText="1"/>
    </xf>
    <xf numFmtId="0" fontId="0" fillId="4" borderId="13" xfId="0" applyNumberFormat="1" applyFill="1" applyBorder="1" applyAlignment="1" applyProtection="1">
      <alignment horizontal="center" vertical="center" wrapText="1"/>
    </xf>
    <xf numFmtId="0" fontId="1" fillId="4" borderId="17" xfId="0" applyNumberFormat="1" applyFont="1" applyFill="1" applyBorder="1" applyAlignment="1" applyProtection="1">
      <alignment horizontal="center" vertical="center" wrapText="1"/>
    </xf>
    <xf numFmtId="0" fontId="1" fillId="4" borderId="18" xfId="0" applyNumberFormat="1" applyFont="1" applyFill="1" applyBorder="1" applyAlignment="1" applyProtection="1">
      <alignment horizontal="center" vertical="center" wrapText="1"/>
    </xf>
    <xf numFmtId="0" fontId="1" fillId="4" borderId="19" xfId="0" applyNumberFormat="1" applyFont="1" applyFill="1" applyBorder="1" applyAlignment="1" applyProtection="1">
      <alignment horizontal="center" vertical="center" wrapText="1"/>
    </xf>
    <xf numFmtId="0" fontId="1" fillId="4" borderId="7" xfId="0" applyNumberFormat="1" applyFont="1" applyFill="1" applyBorder="1" applyAlignment="1" applyProtection="1">
      <alignment horizontal="center" vertical="center" wrapText="1"/>
    </xf>
    <xf numFmtId="0" fontId="1" fillId="4" borderId="8" xfId="0" applyNumberFormat="1" applyFont="1" applyFill="1" applyBorder="1" applyAlignment="1" applyProtection="1">
      <alignment horizontal="center" vertical="center" wrapText="1"/>
    </xf>
    <xf numFmtId="0" fontId="1" fillId="4" borderId="9" xfId="0" applyNumberFormat="1" applyFont="1" applyFill="1" applyBorder="1" applyAlignment="1" applyProtection="1">
      <alignment horizontal="center" vertical="center" wrapText="1"/>
    </xf>
    <xf numFmtId="0" fontId="0" fillId="4" borderId="16" xfId="0" applyFill="1" applyBorder="1" applyAlignment="1" applyProtection="1">
      <alignment horizontal="center" vertical="center"/>
    </xf>
    <xf numFmtId="0" fontId="0" fillId="4" borderId="13" xfId="0" applyFill="1" applyBorder="1" applyAlignment="1" applyProtection="1">
      <alignment horizontal="center" vertical="center"/>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0" fillId="0" borderId="0" xfId="0" applyBorder="1" applyAlignment="1">
      <alignment horizontal="center" wrapText="1"/>
    </xf>
    <xf numFmtId="0" fontId="0" fillId="0" borderId="0" xfId="0" applyAlignment="1">
      <alignment horizontal="center"/>
    </xf>
    <xf numFmtId="0" fontId="1" fillId="9" borderId="15" xfId="0" applyFont="1" applyFill="1" applyBorder="1" applyAlignment="1" applyProtection="1">
      <alignment horizontal="left" wrapText="1"/>
    </xf>
    <xf numFmtId="0" fontId="1" fillId="4" borderId="5"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0" fillId="8" borderId="1" xfId="0" applyFill="1" applyBorder="1" applyAlignment="1" applyProtection="1">
      <alignment horizontal="center"/>
      <protection locked="0"/>
    </xf>
  </cellXfs>
  <cellStyles count="1">
    <cellStyle name="Normal" xfId="0" builtinId="0"/>
  </cellStyles>
  <dxfs count="78">
    <dxf>
      <font>
        <color rgb="FFFF0000"/>
      </font>
    </dxf>
    <dxf>
      <font>
        <b/>
        <i val="0"/>
        <color rgb="FFC00000"/>
      </font>
    </dxf>
    <dxf>
      <font>
        <color rgb="FFFF0000"/>
      </font>
    </dxf>
    <dxf>
      <font>
        <b/>
        <i val="0"/>
        <color rgb="FFC00000"/>
      </font>
    </dxf>
    <dxf>
      <font>
        <color rgb="FFFF3300"/>
      </font>
    </dxf>
    <dxf>
      <font>
        <color rgb="FFFF3300"/>
      </font>
    </dxf>
    <dxf>
      <font>
        <color rgb="FFFF3300"/>
      </font>
    </dxf>
    <dxf>
      <font>
        <color rgb="FFFF3300"/>
      </font>
    </dxf>
    <dxf>
      <font>
        <color rgb="FFFF33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3300"/>
      </font>
    </dxf>
    <dxf>
      <font>
        <color rgb="FFFF3300"/>
      </font>
    </dxf>
    <dxf>
      <font>
        <color rgb="FFFF3300"/>
      </font>
    </dxf>
    <dxf>
      <font>
        <color rgb="FFFF3300"/>
      </font>
    </dxf>
    <dxf>
      <font>
        <color rgb="FFFF33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L1" sqref="L1"/>
    </sheetView>
  </sheetViews>
  <sheetFormatPr defaultRowHeight="15" x14ac:dyDescent="0.25"/>
  <sheetData>
    <row r="1" spans="1:12" ht="15.75" x14ac:dyDescent="0.25">
      <c r="A1" s="159" t="s">
        <v>52</v>
      </c>
      <c r="B1" s="159"/>
      <c r="C1" s="159"/>
      <c r="D1" s="159"/>
      <c r="E1" s="159"/>
      <c r="F1" s="159"/>
      <c r="G1" s="159"/>
      <c r="H1" s="159"/>
      <c r="I1" s="159"/>
      <c r="J1" s="159"/>
      <c r="K1" s="159"/>
      <c r="L1" s="140"/>
    </row>
    <row r="2" spans="1:12" ht="8.1" customHeight="1" x14ac:dyDescent="0.25"/>
    <row r="3" spans="1:12" ht="135" customHeight="1" x14ac:dyDescent="0.25">
      <c r="A3" s="155" t="s">
        <v>141</v>
      </c>
      <c r="B3" s="155"/>
      <c r="C3" s="155"/>
      <c r="D3" s="155"/>
      <c r="E3" s="155"/>
      <c r="F3" s="155"/>
      <c r="G3" s="155"/>
      <c r="H3" s="155"/>
      <c r="I3" s="155"/>
      <c r="J3" s="155"/>
      <c r="K3" s="155"/>
      <c r="L3" s="137"/>
    </row>
    <row r="4" spans="1:12" ht="8.1" customHeight="1" x14ac:dyDescent="0.25">
      <c r="A4" s="137"/>
      <c r="B4" s="137"/>
      <c r="C4" s="137"/>
      <c r="D4" s="137"/>
      <c r="E4" s="137"/>
      <c r="F4" s="137"/>
      <c r="G4" s="137"/>
      <c r="H4" s="137"/>
      <c r="I4" s="137"/>
      <c r="J4" s="137"/>
      <c r="K4" s="137"/>
      <c r="L4" s="137"/>
    </row>
    <row r="5" spans="1:12" x14ac:dyDescent="0.25">
      <c r="A5" s="156" t="s">
        <v>135</v>
      </c>
      <c r="B5" s="156"/>
      <c r="C5" s="156"/>
      <c r="D5" s="156"/>
      <c r="E5" s="156"/>
      <c r="F5" s="156"/>
      <c r="G5" s="156"/>
      <c r="H5" s="156"/>
      <c r="I5" s="156"/>
      <c r="J5" s="156"/>
      <c r="K5" s="156"/>
    </row>
    <row r="6" spans="1:12" x14ac:dyDescent="0.25">
      <c r="A6" s="156"/>
      <c r="B6" s="156"/>
      <c r="C6" s="156"/>
      <c r="D6" s="156"/>
      <c r="E6" s="156"/>
      <c r="F6" s="156"/>
      <c r="G6" s="156"/>
      <c r="H6" s="156"/>
      <c r="I6" s="156"/>
      <c r="J6" s="156"/>
      <c r="K6" s="156"/>
    </row>
    <row r="7" spans="1:12" x14ac:dyDescent="0.25">
      <c r="A7" s="156"/>
      <c r="B7" s="156"/>
      <c r="C7" s="156"/>
      <c r="D7" s="156"/>
      <c r="E7" s="156"/>
      <c r="F7" s="156"/>
      <c r="G7" s="156"/>
      <c r="H7" s="156"/>
      <c r="I7" s="156"/>
      <c r="J7" s="156"/>
      <c r="K7" s="156"/>
    </row>
    <row r="8" spans="1:12" s="76" customFormat="1" ht="8.1" customHeight="1" x14ac:dyDescent="0.25">
      <c r="A8" s="139"/>
      <c r="B8" s="139"/>
      <c r="C8" s="139"/>
      <c r="D8" s="139"/>
      <c r="E8" s="139"/>
      <c r="F8" s="139"/>
      <c r="G8" s="139"/>
      <c r="H8" s="139"/>
      <c r="I8" s="139"/>
      <c r="J8" s="139"/>
      <c r="K8" s="139"/>
    </row>
    <row r="9" spans="1:12" s="76" customFormat="1" ht="45" customHeight="1" x14ac:dyDescent="0.25">
      <c r="A9" s="156" t="s">
        <v>53</v>
      </c>
      <c r="B9" s="156"/>
      <c r="C9" s="156"/>
      <c r="D9" s="156"/>
      <c r="E9" s="156"/>
      <c r="F9" s="156"/>
      <c r="G9" s="156"/>
      <c r="H9" s="156"/>
      <c r="I9" s="156"/>
      <c r="J9" s="156"/>
      <c r="K9" s="156"/>
    </row>
    <row r="10" spans="1:12" s="76" customFormat="1" ht="9.9499999999999993" customHeight="1" x14ac:dyDescent="0.25">
      <c r="A10" s="139"/>
      <c r="B10" s="139"/>
      <c r="C10" s="139"/>
      <c r="D10" s="139"/>
      <c r="E10" s="139"/>
      <c r="F10" s="139"/>
      <c r="G10" s="139"/>
      <c r="H10" s="139"/>
      <c r="I10" s="139"/>
      <c r="J10" s="139"/>
      <c r="K10" s="139"/>
    </row>
    <row r="11" spans="1:12" ht="147" customHeight="1" x14ac:dyDescent="0.25">
      <c r="A11" s="157" t="s">
        <v>138</v>
      </c>
      <c r="B11" s="158"/>
      <c r="C11" s="158"/>
      <c r="D11" s="158"/>
      <c r="E11" s="158"/>
      <c r="F11" s="158"/>
      <c r="G11" s="158"/>
      <c r="H11" s="158"/>
      <c r="I11" s="158"/>
      <c r="J11" s="158"/>
      <c r="K11" s="158"/>
    </row>
    <row r="12" spans="1:12" ht="9.9499999999999993" customHeight="1" x14ac:dyDescent="0.25"/>
    <row r="13" spans="1:12" ht="90" customHeight="1" x14ac:dyDescent="0.25">
      <c r="A13" s="157" t="s">
        <v>132</v>
      </c>
      <c r="B13" s="158"/>
      <c r="C13" s="158"/>
      <c r="D13" s="158"/>
      <c r="E13" s="158"/>
      <c r="F13" s="158"/>
      <c r="G13" s="158"/>
      <c r="H13" s="158"/>
      <c r="I13" s="158"/>
      <c r="J13" s="158"/>
      <c r="K13" s="158"/>
    </row>
    <row r="14" spans="1:12" ht="8.1" customHeight="1" x14ac:dyDescent="0.25"/>
    <row r="15" spans="1:12" ht="39.950000000000003" customHeight="1" x14ac:dyDescent="0.25">
      <c r="A15" s="160" t="s">
        <v>134</v>
      </c>
      <c r="B15" s="160"/>
      <c r="C15" s="160"/>
      <c r="D15" s="160"/>
      <c r="E15" s="160"/>
      <c r="F15" s="160"/>
      <c r="G15" s="160"/>
      <c r="H15" s="160"/>
      <c r="I15" s="160"/>
      <c r="J15" s="160"/>
      <c r="K15" s="160"/>
    </row>
    <row r="16" spans="1:12" ht="39.950000000000003" customHeight="1" x14ac:dyDescent="0.25">
      <c r="A16" s="160"/>
      <c r="B16" s="160"/>
      <c r="C16" s="160"/>
      <c r="D16" s="160"/>
      <c r="E16" s="160"/>
      <c r="F16" s="160"/>
      <c r="G16" s="160"/>
      <c r="H16" s="160"/>
      <c r="I16" s="160"/>
      <c r="J16" s="160"/>
      <c r="K16" s="160"/>
    </row>
    <row r="17" spans="1:11" ht="8.1" customHeight="1" x14ac:dyDescent="0.25"/>
    <row r="18" spans="1:11" ht="30" customHeight="1" x14ac:dyDescent="0.25">
      <c r="A18" s="157" t="s">
        <v>139</v>
      </c>
      <c r="B18" s="158"/>
      <c r="C18" s="158"/>
      <c r="D18" s="158"/>
      <c r="E18" s="158"/>
      <c r="F18" s="158"/>
      <c r="G18" s="158"/>
      <c r="H18" s="158"/>
      <c r="I18" s="158"/>
      <c r="J18" s="158"/>
      <c r="K18" s="158"/>
    </row>
    <row r="19" spans="1:11" ht="30" customHeight="1" x14ac:dyDescent="0.25">
      <c r="A19" s="158"/>
      <c r="B19" s="158"/>
      <c r="C19" s="158"/>
      <c r="D19" s="158"/>
      <c r="E19" s="158"/>
      <c r="F19" s="158"/>
      <c r="G19" s="158"/>
      <c r="H19" s="158"/>
      <c r="I19" s="158"/>
      <c r="J19" s="158"/>
      <c r="K19" s="158"/>
    </row>
    <row r="20" spans="1:11" ht="8.1" customHeight="1" x14ac:dyDescent="0.25"/>
    <row r="21" spans="1:11" ht="20.100000000000001" customHeight="1" x14ac:dyDescent="0.25">
      <c r="A21" s="157" t="s">
        <v>133</v>
      </c>
      <c r="B21" s="158"/>
      <c r="C21" s="158"/>
      <c r="D21" s="158"/>
      <c r="E21" s="158"/>
      <c r="F21" s="158"/>
      <c r="G21" s="158"/>
      <c r="H21" s="158"/>
      <c r="I21" s="158"/>
      <c r="J21" s="158"/>
      <c r="K21" s="158"/>
    </row>
    <row r="22" spans="1:11" ht="20.100000000000001" customHeight="1" x14ac:dyDescent="0.25"/>
    <row r="23" spans="1:11" ht="90" customHeight="1" x14ac:dyDescent="0.25">
      <c r="A23" s="157" t="s">
        <v>140</v>
      </c>
      <c r="B23" s="158"/>
      <c r="C23" s="158"/>
      <c r="D23" s="158"/>
      <c r="E23" s="158"/>
      <c r="F23" s="158"/>
      <c r="G23" s="158"/>
      <c r="H23" s="158"/>
      <c r="I23" s="158"/>
      <c r="J23" s="158"/>
      <c r="K23" s="158"/>
    </row>
    <row r="24" spans="1:11" ht="90" customHeight="1" x14ac:dyDescent="0.25">
      <c r="A24" s="158"/>
      <c r="B24" s="158"/>
      <c r="C24" s="158"/>
      <c r="D24" s="158"/>
      <c r="E24" s="158"/>
      <c r="F24" s="158"/>
      <c r="G24" s="158"/>
      <c r="H24" s="158"/>
      <c r="I24" s="158"/>
      <c r="J24" s="158"/>
      <c r="K24" s="158"/>
    </row>
  </sheetData>
  <mergeCells count="10">
    <mergeCell ref="A13:K13"/>
    <mergeCell ref="A15:K16"/>
    <mergeCell ref="A18:K19"/>
    <mergeCell ref="A21:K21"/>
    <mergeCell ref="A23:K24"/>
    <mergeCell ref="A3:K3"/>
    <mergeCell ref="A5:K7"/>
    <mergeCell ref="A11:K11"/>
    <mergeCell ref="A9:K9"/>
    <mergeCell ref="A1:K1"/>
  </mergeCells>
  <pageMargins left="0.25" right="0.25"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P27" sqref="P27"/>
    </sheetView>
  </sheetViews>
  <sheetFormatPr defaultRowHeight="15" x14ac:dyDescent="0.25"/>
  <cols>
    <col min="2" max="2" width="15.7109375" customWidth="1"/>
    <col min="3" max="3" width="9.140625" style="1"/>
    <col min="5" max="5" width="9.140625" style="1"/>
    <col min="7" max="7" width="9.140625" style="1"/>
    <col min="8" max="8" width="12.140625" customWidth="1"/>
    <col min="9" max="9" width="9.140625" style="1"/>
    <col min="11" max="11" width="9.140625" style="1"/>
    <col min="13" max="13" width="6.28515625" style="1" customWidth="1"/>
    <col min="14" max="14" width="6" style="1" customWidth="1"/>
  </cols>
  <sheetData>
    <row r="1" spans="1:18" ht="15.75" customHeight="1" x14ac:dyDescent="0.25">
      <c r="A1" s="194" t="s">
        <v>14</v>
      </c>
      <c r="B1" s="195"/>
      <c r="C1" s="195"/>
      <c r="D1" s="195"/>
      <c r="E1" s="195"/>
      <c r="F1" s="195"/>
      <c r="G1" s="195"/>
      <c r="H1" s="195"/>
      <c r="I1" s="195"/>
      <c r="J1" s="195"/>
      <c r="K1" s="195"/>
      <c r="L1" s="195"/>
      <c r="M1" s="195"/>
      <c r="N1" s="196"/>
    </row>
    <row r="2" spans="1:18" ht="15.75" customHeight="1" x14ac:dyDescent="0.25">
      <c r="A2" s="166" t="s">
        <v>5</v>
      </c>
      <c r="B2" s="178"/>
      <c r="C2" s="177" t="s">
        <v>0</v>
      </c>
      <c r="D2" s="177"/>
      <c r="E2" s="177" t="s">
        <v>1</v>
      </c>
      <c r="F2" s="177"/>
      <c r="G2" s="177" t="s">
        <v>2</v>
      </c>
      <c r="H2" s="177"/>
      <c r="I2" s="177" t="s">
        <v>3</v>
      </c>
      <c r="J2" s="177"/>
      <c r="K2" s="177" t="s">
        <v>4</v>
      </c>
      <c r="L2" s="177"/>
      <c r="M2" s="166" t="s">
        <v>28</v>
      </c>
      <c r="N2" s="167"/>
      <c r="P2" s="192" t="s">
        <v>17</v>
      </c>
      <c r="Q2" s="193"/>
    </row>
    <row r="3" spans="1:18" ht="24.95" customHeight="1" x14ac:dyDescent="0.25">
      <c r="A3" s="179"/>
      <c r="B3" s="180"/>
      <c r="C3" s="163"/>
      <c r="D3" s="163"/>
      <c r="E3" s="163"/>
      <c r="F3" s="163"/>
      <c r="G3" s="163"/>
      <c r="H3" s="163"/>
      <c r="I3" s="163"/>
      <c r="J3" s="163"/>
      <c r="K3" s="163"/>
      <c r="L3" s="163"/>
      <c r="M3" s="168"/>
      <c r="N3" s="169"/>
      <c r="P3" s="11" t="s">
        <v>18</v>
      </c>
      <c r="Q3" s="12">
        <v>0.125</v>
      </c>
    </row>
    <row r="4" spans="1:18" ht="24.95" customHeight="1" x14ac:dyDescent="0.25">
      <c r="A4" s="179"/>
      <c r="B4" s="180"/>
      <c r="C4" s="163"/>
      <c r="D4" s="163"/>
      <c r="E4" s="163"/>
      <c r="F4" s="163"/>
      <c r="G4" s="163"/>
      <c r="H4" s="163"/>
      <c r="I4" s="163"/>
      <c r="J4" s="163"/>
      <c r="K4" s="163"/>
      <c r="L4" s="163"/>
      <c r="M4" s="168"/>
      <c r="N4" s="169"/>
      <c r="P4" s="11" t="s">
        <v>19</v>
      </c>
      <c r="Q4" s="12">
        <v>0.25</v>
      </c>
    </row>
    <row r="5" spans="1:18" ht="24.95" customHeight="1" x14ac:dyDescent="0.25">
      <c r="A5" s="179"/>
      <c r="B5" s="180"/>
      <c r="C5" s="163"/>
      <c r="D5" s="163"/>
      <c r="E5" s="163"/>
      <c r="F5" s="163"/>
      <c r="G5" s="163"/>
      <c r="H5" s="163"/>
      <c r="I5" s="164"/>
      <c r="J5" s="165"/>
      <c r="K5" s="163"/>
      <c r="L5" s="163"/>
      <c r="M5" s="168"/>
      <c r="N5" s="169"/>
      <c r="P5" s="11" t="s">
        <v>20</v>
      </c>
      <c r="Q5" s="12">
        <v>0.375</v>
      </c>
    </row>
    <row r="6" spans="1:18" ht="24.95" customHeight="1" x14ac:dyDescent="0.25">
      <c r="A6" s="179"/>
      <c r="B6" s="180"/>
      <c r="C6" s="163"/>
      <c r="D6" s="163"/>
      <c r="E6" s="163"/>
      <c r="F6" s="163"/>
      <c r="G6" s="163"/>
      <c r="H6" s="163"/>
      <c r="I6" s="163"/>
      <c r="J6" s="163"/>
      <c r="K6" s="163"/>
      <c r="L6" s="163"/>
      <c r="M6" s="168"/>
      <c r="N6" s="169"/>
      <c r="P6" s="11" t="s">
        <v>21</v>
      </c>
      <c r="Q6" s="12">
        <v>0.33300000000000002</v>
      </c>
    </row>
    <row r="7" spans="1:18" ht="24.95" customHeight="1" x14ac:dyDescent="0.25">
      <c r="A7" s="179"/>
      <c r="B7" s="180"/>
      <c r="C7" s="164"/>
      <c r="D7" s="183"/>
      <c r="E7" s="164"/>
      <c r="F7" s="165"/>
      <c r="G7" s="164"/>
      <c r="H7" s="165"/>
      <c r="I7" s="164"/>
      <c r="J7" s="165"/>
      <c r="K7" s="164"/>
      <c r="L7" s="165"/>
      <c r="M7" s="168"/>
      <c r="N7" s="169"/>
      <c r="P7" s="11" t="s">
        <v>22</v>
      </c>
      <c r="Q7" s="12">
        <v>0.5</v>
      </c>
    </row>
    <row r="8" spans="1:18" ht="24.95" customHeight="1" x14ac:dyDescent="0.25">
      <c r="A8" s="179"/>
      <c r="B8" s="180"/>
      <c r="C8" s="163"/>
      <c r="D8" s="163"/>
      <c r="E8" s="163"/>
      <c r="F8" s="163"/>
      <c r="G8" s="163"/>
      <c r="H8" s="163"/>
      <c r="I8" s="163"/>
      <c r="J8" s="163"/>
      <c r="K8" s="163"/>
      <c r="L8" s="163"/>
      <c r="M8" s="168"/>
      <c r="N8" s="169"/>
      <c r="P8" s="11" t="s">
        <v>23</v>
      </c>
      <c r="Q8" s="12">
        <v>0.625</v>
      </c>
    </row>
    <row r="9" spans="1:18" ht="24.95" customHeight="1" x14ac:dyDescent="0.25">
      <c r="A9" s="179"/>
      <c r="B9" s="180"/>
      <c r="C9" s="163"/>
      <c r="D9" s="163"/>
      <c r="E9" s="163"/>
      <c r="F9" s="163"/>
      <c r="G9" s="163"/>
      <c r="H9" s="163"/>
      <c r="I9" s="163"/>
      <c r="J9" s="163"/>
      <c r="K9" s="163"/>
      <c r="L9" s="163"/>
      <c r="M9" s="168"/>
      <c r="N9" s="169"/>
      <c r="P9" s="11" t="s">
        <v>24</v>
      </c>
      <c r="Q9" s="12">
        <v>0.66600000000000004</v>
      </c>
    </row>
    <row r="10" spans="1:18" ht="15" customHeight="1" x14ac:dyDescent="0.25">
      <c r="A10" s="181"/>
      <c r="B10" s="182"/>
      <c r="C10" s="172"/>
      <c r="D10" s="173"/>
      <c r="E10" s="173"/>
      <c r="F10" s="173"/>
      <c r="G10" s="173"/>
      <c r="H10" s="173"/>
      <c r="I10" s="173"/>
      <c r="J10" s="173"/>
      <c r="K10" s="173"/>
      <c r="L10" s="174"/>
      <c r="M10" s="170"/>
      <c r="N10" s="171"/>
      <c r="P10" s="11" t="s">
        <v>25</v>
      </c>
      <c r="Q10" s="12">
        <v>0.75</v>
      </c>
    </row>
    <row r="11" spans="1:18" ht="30" customHeight="1" x14ac:dyDescent="0.25">
      <c r="A11" s="197" t="s">
        <v>35</v>
      </c>
      <c r="B11" s="198"/>
      <c r="C11" s="200"/>
      <c r="D11" s="200"/>
      <c r="E11" s="200"/>
      <c r="F11" s="200"/>
      <c r="G11" s="200"/>
      <c r="H11" s="200"/>
      <c r="I11" s="200"/>
      <c r="J11" s="200"/>
      <c r="K11" s="200"/>
      <c r="L11" s="200"/>
      <c r="M11" s="78"/>
      <c r="N11" s="78"/>
      <c r="P11" s="11" t="s">
        <v>27</v>
      </c>
      <c r="Q11" s="12">
        <v>0.875</v>
      </c>
    </row>
    <row r="12" spans="1:18" x14ac:dyDescent="0.25">
      <c r="A12" s="197"/>
      <c r="B12" s="198"/>
      <c r="C12" s="79"/>
      <c r="D12" s="80" t="s">
        <v>9</v>
      </c>
      <c r="E12" s="79"/>
      <c r="F12" s="80" t="s">
        <v>9</v>
      </c>
      <c r="G12" s="79"/>
      <c r="H12" s="80" t="s">
        <v>9</v>
      </c>
      <c r="I12" s="79"/>
      <c r="J12" s="80" t="s">
        <v>9</v>
      </c>
      <c r="K12" s="79"/>
      <c r="L12" s="80" t="s">
        <v>9</v>
      </c>
      <c r="M12" s="78">
        <f>C12+E12+G12+I12+K12</f>
        <v>0</v>
      </c>
      <c r="N12" s="81" t="str">
        <f>IF(AND(M12&gt;=8,M12&lt;=10),"Yes","No")</f>
        <v>No</v>
      </c>
      <c r="P12" s="13" t="s">
        <v>26</v>
      </c>
      <c r="Q12" s="14">
        <v>1</v>
      </c>
    </row>
    <row r="13" spans="1:18" ht="15" customHeight="1" x14ac:dyDescent="0.25">
      <c r="A13" s="166" t="s">
        <v>45</v>
      </c>
      <c r="B13" s="190"/>
      <c r="C13" s="190"/>
      <c r="D13" s="190"/>
      <c r="E13" s="190"/>
      <c r="F13" s="190"/>
      <c r="G13" s="190"/>
      <c r="H13" s="190"/>
      <c r="I13" s="190"/>
      <c r="J13" s="190"/>
      <c r="K13" s="190"/>
      <c r="L13" s="190"/>
      <c r="M13" s="190"/>
      <c r="N13" s="167"/>
    </row>
    <row r="14" spans="1:18" x14ac:dyDescent="0.25">
      <c r="A14" s="168"/>
      <c r="B14" s="191"/>
      <c r="C14" s="191"/>
      <c r="D14" s="191"/>
      <c r="E14" s="191"/>
      <c r="F14" s="191"/>
      <c r="G14" s="191"/>
      <c r="H14" s="191"/>
      <c r="I14" s="191"/>
      <c r="J14" s="191"/>
      <c r="K14" s="191"/>
      <c r="L14" s="191"/>
      <c r="M14" s="191"/>
      <c r="N14" s="169"/>
      <c r="P14" s="161" t="s">
        <v>48</v>
      </c>
      <c r="Q14" s="161"/>
      <c r="R14" s="161"/>
    </row>
    <row r="15" spans="1:18" x14ac:dyDescent="0.25">
      <c r="A15" s="212" t="s">
        <v>29</v>
      </c>
      <c r="B15" s="213"/>
      <c r="C15" s="186"/>
      <c r="D15" s="186"/>
      <c r="E15" s="186"/>
      <c r="F15" s="186"/>
      <c r="G15" s="186"/>
      <c r="H15" s="186"/>
      <c r="I15" s="186"/>
      <c r="J15" s="186"/>
      <c r="K15" s="186"/>
      <c r="L15" s="186"/>
      <c r="M15" s="82"/>
      <c r="N15" s="83"/>
      <c r="P15" s="161"/>
      <c r="Q15" s="161"/>
      <c r="R15" s="161"/>
    </row>
    <row r="16" spans="1:18" x14ac:dyDescent="0.25">
      <c r="A16" s="212"/>
      <c r="B16" s="213"/>
      <c r="C16" s="84"/>
      <c r="D16" s="85" t="s">
        <v>8</v>
      </c>
      <c r="E16" s="84"/>
      <c r="F16" s="85" t="s">
        <v>8</v>
      </c>
      <c r="G16" s="84"/>
      <c r="H16" s="85" t="s">
        <v>8</v>
      </c>
      <c r="I16" s="84"/>
      <c r="J16" s="85" t="s">
        <v>8</v>
      </c>
      <c r="K16" s="84"/>
      <c r="L16" s="85" t="s">
        <v>8</v>
      </c>
      <c r="M16" s="82">
        <f>C16+E16+G16+I16+K16</f>
        <v>0</v>
      </c>
      <c r="N16" s="86" t="str">
        <f>IF(M16 &gt;= 0.5,"Yes","No")</f>
        <v>No</v>
      </c>
      <c r="P16" s="76"/>
      <c r="Q16" s="76"/>
      <c r="R16" s="76"/>
    </row>
    <row r="17" spans="1:18" x14ac:dyDescent="0.25">
      <c r="A17" s="214" t="s">
        <v>30</v>
      </c>
      <c r="B17" s="215"/>
      <c r="C17" s="199"/>
      <c r="D17" s="201"/>
      <c r="E17" s="199"/>
      <c r="F17" s="199"/>
      <c r="G17" s="199"/>
      <c r="H17" s="199"/>
      <c r="I17" s="199"/>
      <c r="J17" s="199"/>
      <c r="K17" s="199"/>
      <c r="L17" s="199"/>
      <c r="M17" s="87"/>
      <c r="N17" s="87"/>
      <c r="P17" s="162" t="s">
        <v>49</v>
      </c>
      <c r="Q17" s="162"/>
      <c r="R17" s="76"/>
    </row>
    <row r="18" spans="1:18" x14ac:dyDescent="0.25">
      <c r="A18" s="214"/>
      <c r="B18" s="215"/>
      <c r="C18" s="88"/>
      <c r="D18" s="89" t="s">
        <v>8</v>
      </c>
      <c r="E18" s="88"/>
      <c r="F18" s="89" t="s">
        <v>8</v>
      </c>
      <c r="G18" s="88"/>
      <c r="H18" s="89" t="s">
        <v>8</v>
      </c>
      <c r="I18" s="88"/>
      <c r="J18" s="89" t="s">
        <v>8</v>
      </c>
      <c r="K18" s="88"/>
      <c r="L18" s="89" t="s">
        <v>8</v>
      </c>
      <c r="M18" s="87">
        <f>C18+E18+G18+I18+K18</f>
        <v>0</v>
      </c>
      <c r="N18" s="90" t="str">
        <f>IF(M18 &gt;= 0.75,"Yes","No")</f>
        <v>No</v>
      </c>
      <c r="P18" s="162"/>
      <c r="Q18" s="162"/>
      <c r="R18" s="76"/>
    </row>
    <row r="19" spans="1:18" ht="15" customHeight="1" x14ac:dyDescent="0.25">
      <c r="A19" s="216" t="s">
        <v>31</v>
      </c>
      <c r="B19" s="217"/>
      <c r="C19" s="202"/>
      <c r="D19" s="202"/>
      <c r="E19" s="202"/>
      <c r="F19" s="202"/>
      <c r="G19" s="202"/>
      <c r="H19" s="202"/>
      <c r="I19" s="203"/>
      <c r="J19" s="204"/>
      <c r="K19" s="202"/>
      <c r="L19" s="202"/>
      <c r="M19" s="91"/>
      <c r="N19" s="91"/>
      <c r="P19" s="76"/>
      <c r="Q19" s="76"/>
      <c r="R19" s="76"/>
    </row>
    <row r="20" spans="1:18" x14ac:dyDescent="0.25">
      <c r="A20" s="216"/>
      <c r="B20" s="217"/>
      <c r="C20" s="92"/>
      <c r="D20" s="93" t="s">
        <v>8</v>
      </c>
      <c r="E20" s="92"/>
      <c r="F20" s="93" t="s">
        <v>8</v>
      </c>
      <c r="G20" s="92"/>
      <c r="H20" s="93" t="s">
        <v>8</v>
      </c>
      <c r="I20" s="92"/>
      <c r="J20" s="93" t="s">
        <v>8</v>
      </c>
      <c r="K20" s="92"/>
      <c r="L20" s="93" t="s">
        <v>8</v>
      </c>
      <c r="M20" s="91">
        <f>C20+E20+G20+I20+K20</f>
        <v>0</v>
      </c>
      <c r="N20" s="94" t="str">
        <f>IF(M20 &gt;= 0.5,"Yes","No")</f>
        <v>No</v>
      </c>
    </row>
    <row r="21" spans="1:18" ht="15" customHeight="1" x14ac:dyDescent="0.25">
      <c r="A21" s="218" t="s">
        <v>32</v>
      </c>
      <c r="B21" s="219"/>
      <c r="C21" s="188"/>
      <c r="D21" s="188"/>
      <c r="E21" s="188"/>
      <c r="F21" s="188"/>
      <c r="G21" s="188"/>
      <c r="H21" s="188"/>
      <c r="I21" s="188"/>
      <c r="J21" s="188"/>
      <c r="K21" s="188"/>
      <c r="L21" s="188"/>
      <c r="M21" s="95"/>
      <c r="N21" s="95"/>
    </row>
    <row r="22" spans="1:18" x14ac:dyDescent="0.25">
      <c r="A22" s="218"/>
      <c r="B22" s="219"/>
      <c r="C22" s="96"/>
      <c r="D22" s="97" t="s">
        <v>8</v>
      </c>
      <c r="E22" s="96"/>
      <c r="F22" s="97" t="s">
        <v>8</v>
      </c>
      <c r="G22" s="96"/>
      <c r="H22" s="97" t="s">
        <v>8</v>
      </c>
      <c r="I22" s="96"/>
      <c r="J22" s="97" t="s">
        <v>8</v>
      </c>
      <c r="K22" s="96"/>
      <c r="L22" s="97" t="s">
        <v>8</v>
      </c>
      <c r="M22" s="95">
        <f>C22+E22+G22+I22+K22</f>
        <v>0</v>
      </c>
      <c r="N22" s="98" t="str">
        <f>IF(M22 &gt;= 0.5,"Yes","No")</f>
        <v>No</v>
      </c>
      <c r="Q22" s="77"/>
    </row>
    <row r="23" spans="1:18" x14ac:dyDescent="0.25">
      <c r="A23" s="220" t="s">
        <v>33</v>
      </c>
      <c r="B23" s="221"/>
      <c r="C23" s="185"/>
      <c r="D23" s="185"/>
      <c r="E23" s="185"/>
      <c r="F23" s="185"/>
      <c r="G23" s="185"/>
      <c r="H23" s="185"/>
      <c r="I23" s="185"/>
      <c r="J23" s="185"/>
      <c r="K23" s="185"/>
      <c r="L23" s="185"/>
      <c r="M23" s="99"/>
      <c r="N23" s="99"/>
    </row>
    <row r="24" spans="1:18" ht="15.75" thickBot="1" x14ac:dyDescent="0.3">
      <c r="A24" s="220"/>
      <c r="B24" s="221"/>
      <c r="C24" s="100"/>
      <c r="D24" s="101" t="s">
        <v>8</v>
      </c>
      <c r="E24" s="100"/>
      <c r="F24" s="101" t="s">
        <v>8</v>
      </c>
      <c r="G24" s="100"/>
      <c r="H24" s="101" t="s">
        <v>8</v>
      </c>
      <c r="I24" s="100"/>
      <c r="J24" s="101" t="s">
        <v>8</v>
      </c>
      <c r="K24" s="100"/>
      <c r="L24" s="101" t="s">
        <v>8</v>
      </c>
      <c r="M24" s="102">
        <f>C24+E24+G24+I24+K24</f>
        <v>0</v>
      </c>
      <c r="N24" s="103" t="str">
        <f>IF(M24 &gt;= 0.5,"Yes","No")</f>
        <v>No</v>
      </c>
    </row>
    <row r="25" spans="1:18" s="150" customFormat="1" ht="16.5" thickTop="1" thickBot="1" x14ac:dyDescent="0.3">
      <c r="A25" s="189" t="s">
        <v>44</v>
      </c>
      <c r="B25" s="189"/>
      <c r="C25" s="148">
        <f>C16 + C18+ C20+ C22+ C24</f>
        <v>0</v>
      </c>
      <c r="D25" s="149" t="str">
        <f>IF(C25&gt;=0.75,"Yes","No")</f>
        <v>No</v>
      </c>
      <c r="E25" s="148">
        <f>E16 + E18+ E20+ E22+ E24</f>
        <v>0</v>
      </c>
      <c r="F25" s="149" t="str">
        <f>IF(E25&gt;=0.75,"Yes","No")</f>
        <v>No</v>
      </c>
      <c r="G25" s="148">
        <f>G16 + G18+ G20+ G22+ G24</f>
        <v>0</v>
      </c>
      <c r="H25" s="149" t="str">
        <f>IF(G25&gt;=0.75,"Yes","No")</f>
        <v>No</v>
      </c>
      <c r="I25" s="148">
        <f>I16 + I18+ I20+ I22+ I24</f>
        <v>0</v>
      </c>
      <c r="J25" s="149" t="str">
        <f>IF(I25&gt;=0.75,"Yes","No")</f>
        <v>No</v>
      </c>
      <c r="K25" s="148">
        <f>K16 + K18+ K20+ K22+ K24</f>
        <v>0</v>
      </c>
      <c r="L25" s="149" t="str">
        <f>IF(K25&gt;=0.75,"Yes","No")</f>
        <v>No</v>
      </c>
      <c r="M25" s="148">
        <f>M16 + M18+ M20+ M22+ M24</f>
        <v>0</v>
      </c>
      <c r="N25" s="148"/>
    </row>
    <row r="26" spans="1:18" s="150" customFormat="1" ht="15.75" customHeight="1" thickTop="1" x14ac:dyDescent="0.25">
      <c r="A26" s="224" t="s">
        <v>7</v>
      </c>
      <c r="B26" s="225"/>
      <c r="C26" s="225"/>
      <c r="D26" s="225"/>
      <c r="E26" s="225"/>
      <c r="F26" s="225"/>
      <c r="G26" s="225"/>
      <c r="H26" s="225"/>
      <c r="I26" s="225"/>
      <c r="J26" s="225"/>
      <c r="K26" s="225"/>
      <c r="L26" s="225"/>
      <c r="M26" s="226"/>
      <c r="N26" s="175" t="str">
        <f>IF(M16+M18+M20+M22+M24 &gt;= 3.75,"Yes","No")</f>
        <v>No</v>
      </c>
    </row>
    <row r="27" spans="1:18" s="150" customFormat="1" ht="15" customHeight="1" x14ac:dyDescent="0.25">
      <c r="A27" s="227"/>
      <c r="B27" s="228"/>
      <c r="C27" s="228"/>
      <c r="D27" s="228"/>
      <c r="E27" s="228"/>
      <c r="F27" s="228"/>
      <c r="G27" s="228"/>
      <c r="H27" s="228"/>
      <c r="I27" s="228"/>
      <c r="J27" s="228"/>
      <c r="K27" s="228"/>
      <c r="L27" s="228"/>
      <c r="M27" s="229"/>
      <c r="N27" s="176"/>
    </row>
    <row r="28" spans="1:18" ht="15" customHeight="1" x14ac:dyDescent="0.25">
      <c r="A28" s="222" t="s">
        <v>34</v>
      </c>
      <c r="B28" s="223"/>
      <c r="C28" s="230"/>
      <c r="D28" s="230"/>
      <c r="E28" s="231"/>
      <c r="F28" s="231"/>
      <c r="G28" s="231"/>
      <c r="H28" s="231"/>
      <c r="I28" s="231"/>
      <c r="J28" s="231"/>
      <c r="K28" s="230"/>
      <c r="L28" s="230"/>
      <c r="M28" s="151"/>
      <c r="N28" s="44"/>
    </row>
    <row r="29" spans="1:18" x14ac:dyDescent="0.25">
      <c r="A29" s="222"/>
      <c r="B29" s="223"/>
      <c r="C29" s="45"/>
      <c r="D29" s="46" t="s">
        <v>9</v>
      </c>
      <c r="E29" s="105"/>
      <c r="F29" s="46" t="s">
        <v>9</v>
      </c>
      <c r="G29" s="105"/>
      <c r="H29" s="46" t="s">
        <v>9</v>
      </c>
      <c r="I29" s="45"/>
      <c r="J29" s="46" t="s">
        <v>9</v>
      </c>
      <c r="K29" s="45"/>
      <c r="L29" s="46" t="s">
        <v>9</v>
      </c>
      <c r="M29" s="44">
        <f>C29+E29+G29+I29+K29</f>
        <v>0</v>
      </c>
      <c r="N29" s="47" t="str">
        <f>IF(AND(M29&gt;=8,M29&lt;=9),"Yes","No")</f>
        <v>No</v>
      </c>
    </row>
    <row r="30" spans="1:18" x14ac:dyDescent="0.25">
      <c r="A30" s="211" t="s">
        <v>6</v>
      </c>
      <c r="B30" s="211"/>
      <c r="C30" s="209"/>
      <c r="D30" s="209"/>
      <c r="E30" s="210"/>
      <c r="F30" s="187"/>
      <c r="G30" s="187"/>
      <c r="H30" s="187"/>
      <c r="I30" s="187"/>
      <c r="J30" s="187"/>
      <c r="K30" s="187"/>
      <c r="L30" s="187"/>
      <c r="M30" s="49"/>
      <c r="N30" s="49"/>
    </row>
    <row r="31" spans="1:18" x14ac:dyDescent="0.25">
      <c r="A31" s="211"/>
      <c r="B31" s="211"/>
      <c r="C31" s="50"/>
      <c r="D31" s="51" t="s">
        <v>8</v>
      </c>
      <c r="E31" s="52"/>
      <c r="F31" s="51" t="s">
        <v>8</v>
      </c>
      <c r="G31" s="104"/>
      <c r="H31" s="51" t="s">
        <v>8</v>
      </c>
      <c r="I31" s="50"/>
      <c r="J31" s="51" t="s">
        <v>8</v>
      </c>
      <c r="K31" s="50"/>
      <c r="L31" s="51" t="s">
        <v>8</v>
      </c>
      <c r="M31" s="49">
        <f>C31+E31+G31+I31+K31</f>
        <v>0</v>
      </c>
      <c r="N31" s="53" t="str">
        <f>IF(M31 &gt;= 2.5,"Yes","No")</f>
        <v>No</v>
      </c>
    </row>
    <row r="32" spans="1:18" ht="30" customHeight="1" x14ac:dyDescent="0.25">
      <c r="A32" s="205" t="s">
        <v>36</v>
      </c>
      <c r="B32" s="206"/>
      <c r="C32" s="184" t="s">
        <v>11</v>
      </c>
      <c r="D32" s="184"/>
      <c r="E32" s="184" t="s">
        <v>11</v>
      </c>
      <c r="F32" s="184"/>
      <c r="G32" s="184" t="s">
        <v>11</v>
      </c>
      <c r="H32" s="184"/>
      <c r="I32" s="184" t="s">
        <v>11</v>
      </c>
      <c r="J32" s="184"/>
      <c r="K32" s="184" t="s">
        <v>11</v>
      </c>
      <c r="L32" s="184"/>
      <c r="M32" s="41"/>
      <c r="N32" s="41"/>
    </row>
    <row r="33" spans="1:14" ht="24.95" customHeight="1" x14ac:dyDescent="0.25">
      <c r="A33" s="207"/>
      <c r="B33" s="208"/>
      <c r="C33" s="42">
        <v>1</v>
      </c>
      <c r="D33" s="43" t="s">
        <v>8</v>
      </c>
      <c r="E33" s="42">
        <v>1</v>
      </c>
      <c r="F33" s="43" t="s">
        <v>8</v>
      </c>
      <c r="G33" s="42">
        <v>1</v>
      </c>
      <c r="H33" s="43" t="s">
        <v>10</v>
      </c>
      <c r="I33" s="42">
        <v>1</v>
      </c>
      <c r="J33" s="43" t="s">
        <v>8</v>
      </c>
      <c r="K33" s="42">
        <v>1</v>
      </c>
      <c r="L33" s="43" t="s">
        <v>8</v>
      </c>
      <c r="M33" s="41">
        <f>C33+E33+G33+I33+K33</f>
        <v>5</v>
      </c>
      <c r="N33" s="48" t="str">
        <f>IF(M33 &gt;= 5,"Yes","No")</f>
        <v>Yes</v>
      </c>
    </row>
  </sheetData>
  <sheetProtection password="CA07" sheet="1" objects="1" scenarios="1" insertRows="0"/>
  <mergeCells count="105">
    <mergeCell ref="A32:B33"/>
    <mergeCell ref="C30:D30"/>
    <mergeCell ref="E30:F30"/>
    <mergeCell ref="G30:H30"/>
    <mergeCell ref="A30:B31"/>
    <mergeCell ref="A15:B16"/>
    <mergeCell ref="A17:B18"/>
    <mergeCell ref="A19:B20"/>
    <mergeCell ref="A21:B22"/>
    <mergeCell ref="A23:B24"/>
    <mergeCell ref="A28:B29"/>
    <mergeCell ref="C15:D15"/>
    <mergeCell ref="G17:H17"/>
    <mergeCell ref="E17:F17"/>
    <mergeCell ref="C21:D21"/>
    <mergeCell ref="C32:D32"/>
    <mergeCell ref="A26:M27"/>
    <mergeCell ref="K28:L28"/>
    <mergeCell ref="I28:J28"/>
    <mergeCell ref="G28:H28"/>
    <mergeCell ref="E28:F28"/>
    <mergeCell ref="C28:D28"/>
    <mergeCell ref="C19:D19"/>
    <mergeCell ref="K21:L21"/>
    <mergeCell ref="A25:B25"/>
    <mergeCell ref="A13:N14"/>
    <mergeCell ref="P2:Q2"/>
    <mergeCell ref="A1:N1"/>
    <mergeCell ref="A11:B12"/>
    <mergeCell ref="K17:L17"/>
    <mergeCell ref="I17:J17"/>
    <mergeCell ref="K11:L11"/>
    <mergeCell ref="I11:J11"/>
    <mergeCell ref="G11:H11"/>
    <mergeCell ref="E11:F11"/>
    <mergeCell ref="C11:D11"/>
    <mergeCell ref="K23:L23"/>
    <mergeCell ref="I23:J23"/>
    <mergeCell ref="G23:H23"/>
    <mergeCell ref="C17:D17"/>
    <mergeCell ref="C23:D23"/>
    <mergeCell ref="K19:L19"/>
    <mergeCell ref="I19:J19"/>
    <mergeCell ref="G19:H19"/>
    <mergeCell ref="E19:F19"/>
    <mergeCell ref="I21:J21"/>
    <mergeCell ref="K2:L2"/>
    <mergeCell ref="K9:L9"/>
    <mergeCell ref="K32:L32"/>
    <mergeCell ref="I32:J32"/>
    <mergeCell ref="G32:H32"/>
    <mergeCell ref="E32:F32"/>
    <mergeCell ref="E23:F23"/>
    <mergeCell ref="K15:L15"/>
    <mergeCell ref="I15:J15"/>
    <mergeCell ref="G15:H15"/>
    <mergeCell ref="E15:F15"/>
    <mergeCell ref="K30:L30"/>
    <mergeCell ref="I30:J30"/>
    <mergeCell ref="G21:H21"/>
    <mergeCell ref="E21:F21"/>
    <mergeCell ref="A2:B10"/>
    <mergeCell ref="C3:D3"/>
    <mergeCell ref="C4:D4"/>
    <mergeCell ref="C5:D5"/>
    <mergeCell ref="C6:D6"/>
    <mergeCell ref="C8:D8"/>
    <mergeCell ref="C9:D9"/>
    <mergeCell ref="C2:D2"/>
    <mergeCell ref="C7:D7"/>
    <mergeCell ref="K8:L8"/>
    <mergeCell ref="K6:L6"/>
    <mergeCell ref="K5:L5"/>
    <mergeCell ref="K4:L4"/>
    <mergeCell ref="I3:J3"/>
    <mergeCell ref="E8:F8"/>
    <mergeCell ref="E6:F6"/>
    <mergeCell ref="E5:F5"/>
    <mergeCell ref="G7:H7"/>
    <mergeCell ref="I7:J7"/>
    <mergeCell ref="K7:L7"/>
    <mergeCell ref="P14:R15"/>
    <mergeCell ref="P17:Q18"/>
    <mergeCell ref="E4:F4"/>
    <mergeCell ref="E3:F3"/>
    <mergeCell ref="E7:F7"/>
    <mergeCell ref="E9:F9"/>
    <mergeCell ref="M2:N10"/>
    <mergeCell ref="C10:L10"/>
    <mergeCell ref="N26:N27"/>
    <mergeCell ref="G9:H9"/>
    <mergeCell ref="G8:H8"/>
    <mergeCell ref="G6:H6"/>
    <mergeCell ref="G5:H5"/>
    <mergeCell ref="G4:H4"/>
    <mergeCell ref="G3:H3"/>
    <mergeCell ref="K3:L3"/>
    <mergeCell ref="I9:J9"/>
    <mergeCell ref="I8:J8"/>
    <mergeCell ref="I6:J6"/>
    <mergeCell ref="I5:J5"/>
    <mergeCell ref="I4:J4"/>
    <mergeCell ref="E2:F2"/>
    <mergeCell ref="G2:H2"/>
    <mergeCell ref="I2:J2"/>
  </mergeCells>
  <conditionalFormatting sqref="N12">
    <cfRule type="cellIs" dxfId="77" priority="15" operator="equal">
      <formula>"No"</formula>
    </cfRule>
  </conditionalFormatting>
  <conditionalFormatting sqref="N16">
    <cfRule type="cellIs" dxfId="76" priority="14" operator="equal">
      <formula>"No"</formula>
    </cfRule>
  </conditionalFormatting>
  <conditionalFormatting sqref="N18">
    <cfRule type="cellIs" dxfId="75" priority="13" operator="equal">
      <formula>"No"</formula>
    </cfRule>
  </conditionalFormatting>
  <conditionalFormatting sqref="N20">
    <cfRule type="cellIs" dxfId="74" priority="12" operator="equal">
      <formula>"No"</formula>
    </cfRule>
  </conditionalFormatting>
  <conditionalFormatting sqref="N22">
    <cfRule type="cellIs" dxfId="73" priority="11" operator="equal">
      <formula>"No"</formula>
    </cfRule>
  </conditionalFormatting>
  <conditionalFormatting sqref="N24">
    <cfRule type="cellIs" dxfId="72" priority="10" operator="equal">
      <formula>"No"</formula>
    </cfRule>
  </conditionalFormatting>
  <conditionalFormatting sqref="N26:N27">
    <cfRule type="cellIs" dxfId="71" priority="9" operator="equal">
      <formula>"No"</formula>
    </cfRule>
  </conditionalFormatting>
  <conditionalFormatting sqref="N29">
    <cfRule type="cellIs" dxfId="70" priority="8" operator="equal">
      <formula>"No"</formula>
    </cfRule>
  </conditionalFormatting>
  <conditionalFormatting sqref="N31">
    <cfRule type="cellIs" dxfId="69" priority="7" operator="equal">
      <formula>"No"</formula>
    </cfRule>
  </conditionalFormatting>
  <conditionalFormatting sqref="N33">
    <cfRule type="cellIs" dxfId="68" priority="6" operator="equal">
      <formula>"No"</formula>
    </cfRule>
  </conditionalFormatting>
  <conditionalFormatting sqref="D25">
    <cfRule type="containsText" dxfId="67" priority="5" operator="containsText" text="No">
      <formula>NOT(ISERROR(SEARCH("No",D25)))</formula>
    </cfRule>
  </conditionalFormatting>
  <conditionalFormatting sqref="F25">
    <cfRule type="containsText" dxfId="66" priority="4" operator="containsText" text="No">
      <formula>NOT(ISERROR(SEARCH("No",F25)))</formula>
    </cfRule>
  </conditionalFormatting>
  <conditionalFormatting sqref="H25">
    <cfRule type="containsText" dxfId="65" priority="3" operator="containsText" text="No">
      <formula>NOT(ISERROR(SEARCH("No",H25)))</formula>
    </cfRule>
  </conditionalFormatting>
  <conditionalFormatting sqref="J25">
    <cfRule type="containsText" dxfId="64" priority="2" operator="containsText" text="No">
      <formula>NOT(ISERROR(SEARCH("No",J25)))</formula>
    </cfRule>
  </conditionalFormatting>
  <conditionalFormatting sqref="L25">
    <cfRule type="containsText" dxfId="63" priority="1" operator="containsText" text="No">
      <formula>NOT(ISERROR(SEARCH("No",L25)))</formula>
    </cfRule>
  </conditionalFormatting>
  <pageMargins left="0.2" right="0.2" top="0.42" bottom="0.53"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Q21" sqref="Q21"/>
    </sheetView>
  </sheetViews>
  <sheetFormatPr defaultRowHeight="15" x14ac:dyDescent="0.25"/>
  <cols>
    <col min="2" max="2" width="15.140625" customWidth="1"/>
    <col min="8" max="8" width="12" customWidth="1"/>
    <col min="13" max="14" width="7.28515625" customWidth="1"/>
  </cols>
  <sheetData>
    <row r="1" spans="1:18" x14ac:dyDescent="0.25">
      <c r="A1" s="194" t="s">
        <v>13</v>
      </c>
      <c r="B1" s="195"/>
      <c r="C1" s="195"/>
      <c r="D1" s="195"/>
      <c r="E1" s="195"/>
      <c r="F1" s="195"/>
      <c r="G1" s="195"/>
      <c r="H1" s="195"/>
      <c r="I1" s="195"/>
      <c r="J1" s="195"/>
      <c r="K1" s="195"/>
      <c r="L1" s="195"/>
      <c r="M1" s="195"/>
      <c r="N1" s="196"/>
    </row>
    <row r="2" spans="1:18" x14ac:dyDescent="0.25">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x14ac:dyDescent="0.25">
      <c r="A3" s="234"/>
      <c r="B3" s="235"/>
      <c r="C3" s="243"/>
      <c r="D3" s="243"/>
      <c r="E3" s="243"/>
      <c r="F3" s="243"/>
      <c r="G3" s="243"/>
      <c r="H3" s="243"/>
      <c r="I3" s="243"/>
      <c r="J3" s="243"/>
      <c r="K3" s="243"/>
      <c r="L3" s="243"/>
      <c r="M3" s="235"/>
      <c r="N3" s="241"/>
      <c r="P3" s="11" t="s">
        <v>18</v>
      </c>
      <c r="Q3" s="12">
        <v>0.125</v>
      </c>
    </row>
    <row r="4" spans="1:18" ht="24.95" customHeight="1" x14ac:dyDescent="0.25">
      <c r="A4" s="234"/>
      <c r="B4" s="235"/>
      <c r="C4" s="243"/>
      <c r="D4" s="243"/>
      <c r="E4" s="243"/>
      <c r="F4" s="243"/>
      <c r="G4" s="243"/>
      <c r="H4" s="243"/>
      <c r="I4" s="243"/>
      <c r="J4" s="243"/>
      <c r="K4" s="243"/>
      <c r="L4" s="243"/>
      <c r="M4" s="235"/>
      <c r="N4" s="241"/>
      <c r="P4" s="11" t="s">
        <v>19</v>
      </c>
      <c r="Q4" s="12">
        <v>0.25</v>
      </c>
    </row>
    <row r="5" spans="1:18" ht="24.95" customHeight="1" x14ac:dyDescent="0.25">
      <c r="A5" s="234"/>
      <c r="B5" s="235"/>
      <c r="C5" s="243"/>
      <c r="D5" s="243"/>
      <c r="E5" s="243"/>
      <c r="F5" s="243"/>
      <c r="G5" s="243"/>
      <c r="H5" s="243"/>
      <c r="I5" s="243"/>
      <c r="J5" s="243"/>
      <c r="K5" s="243"/>
      <c r="L5" s="243"/>
      <c r="M5" s="235"/>
      <c r="N5" s="241"/>
      <c r="P5" s="11" t="s">
        <v>20</v>
      </c>
      <c r="Q5" s="12">
        <v>0.375</v>
      </c>
    </row>
    <row r="6" spans="1:18" ht="24.95" customHeight="1" x14ac:dyDescent="0.25">
      <c r="A6" s="234"/>
      <c r="B6" s="235"/>
      <c r="C6" s="243"/>
      <c r="D6" s="243"/>
      <c r="E6" s="243"/>
      <c r="F6" s="243"/>
      <c r="G6" s="243"/>
      <c r="H6" s="243"/>
      <c r="I6" s="243"/>
      <c r="J6" s="243"/>
      <c r="K6" s="243"/>
      <c r="L6" s="243"/>
      <c r="M6" s="235"/>
      <c r="N6" s="241"/>
      <c r="P6" s="11" t="s">
        <v>21</v>
      </c>
      <c r="Q6" s="12">
        <v>0.33300000000000002</v>
      </c>
    </row>
    <row r="7" spans="1:18" ht="24.95" customHeight="1" x14ac:dyDescent="0.25">
      <c r="A7" s="234"/>
      <c r="B7" s="235"/>
      <c r="C7" s="270"/>
      <c r="D7" s="271"/>
      <c r="E7" s="270"/>
      <c r="F7" s="271"/>
      <c r="G7" s="270"/>
      <c r="H7" s="271"/>
      <c r="I7" s="270"/>
      <c r="J7" s="271"/>
      <c r="K7" s="270"/>
      <c r="L7" s="271"/>
      <c r="M7" s="235"/>
      <c r="N7" s="241"/>
      <c r="P7" s="11" t="s">
        <v>22</v>
      </c>
      <c r="Q7" s="12">
        <v>0.5</v>
      </c>
    </row>
    <row r="8" spans="1:18" ht="24.95" customHeight="1" x14ac:dyDescent="0.25">
      <c r="A8" s="234"/>
      <c r="B8" s="235"/>
      <c r="C8" s="243"/>
      <c r="D8" s="243"/>
      <c r="E8" s="243"/>
      <c r="F8" s="243"/>
      <c r="G8" s="243"/>
      <c r="H8" s="243"/>
      <c r="I8" s="243"/>
      <c r="J8" s="243"/>
      <c r="K8" s="243"/>
      <c r="L8" s="243"/>
      <c r="M8" s="235"/>
      <c r="N8" s="241"/>
      <c r="P8" s="11" t="s">
        <v>23</v>
      </c>
      <c r="Q8" s="12">
        <v>0.625</v>
      </c>
    </row>
    <row r="9" spans="1:18" ht="24.95" customHeight="1" x14ac:dyDescent="0.25">
      <c r="A9" s="234"/>
      <c r="B9" s="235"/>
      <c r="C9" s="243"/>
      <c r="D9" s="243"/>
      <c r="E9" s="243"/>
      <c r="F9" s="243"/>
      <c r="G9" s="243"/>
      <c r="H9" s="243"/>
      <c r="I9" s="243"/>
      <c r="J9" s="243"/>
      <c r="K9" s="243"/>
      <c r="L9" s="243"/>
      <c r="M9" s="235"/>
      <c r="N9" s="241"/>
      <c r="P9" s="11" t="s">
        <v>24</v>
      </c>
      <c r="Q9" s="12">
        <v>0.66600000000000004</v>
      </c>
    </row>
    <row r="10" spans="1:18" x14ac:dyDescent="0.25">
      <c r="A10" s="236"/>
      <c r="B10" s="237"/>
      <c r="C10" s="247"/>
      <c r="D10" s="248"/>
      <c r="E10" s="248"/>
      <c r="F10" s="248"/>
      <c r="G10" s="248"/>
      <c r="H10" s="248"/>
      <c r="I10" s="248"/>
      <c r="J10" s="248"/>
      <c r="K10" s="248"/>
      <c r="L10" s="249"/>
      <c r="M10" s="237"/>
      <c r="N10" s="242"/>
      <c r="P10" s="11" t="s">
        <v>25</v>
      </c>
      <c r="Q10" s="12">
        <v>0.75</v>
      </c>
    </row>
    <row r="11" spans="1:18" ht="30" customHeight="1" x14ac:dyDescent="0.25">
      <c r="A11" s="273" t="s">
        <v>47</v>
      </c>
      <c r="B11" s="274"/>
      <c r="C11" s="277"/>
      <c r="D11" s="277"/>
      <c r="E11" s="277"/>
      <c r="F11" s="277"/>
      <c r="G11" s="277"/>
      <c r="H11" s="277"/>
      <c r="I11" s="277"/>
      <c r="J11" s="277"/>
      <c r="K11" s="277"/>
      <c r="L11" s="277"/>
      <c r="M11" s="65"/>
      <c r="N11" s="66"/>
      <c r="P11" s="11" t="s">
        <v>27</v>
      </c>
      <c r="Q11" s="12">
        <v>0.875</v>
      </c>
    </row>
    <row r="12" spans="1:18" x14ac:dyDescent="0.25">
      <c r="A12" s="275"/>
      <c r="B12" s="276"/>
      <c r="C12" s="67"/>
      <c r="D12" s="68" t="s">
        <v>9</v>
      </c>
      <c r="E12" s="67"/>
      <c r="F12" s="68" t="s">
        <v>9</v>
      </c>
      <c r="G12" s="67"/>
      <c r="H12" s="68" t="s">
        <v>9</v>
      </c>
      <c r="I12" s="67"/>
      <c r="J12" s="68" t="s">
        <v>9</v>
      </c>
      <c r="K12" s="67"/>
      <c r="L12" s="68" t="s">
        <v>9</v>
      </c>
      <c r="M12" s="65">
        <f>C12+E12+G12+I12+K12</f>
        <v>0</v>
      </c>
      <c r="N12" s="69" t="str">
        <f>IF(AND(M12&gt;=9,M12&lt;=10),"Yes","No")</f>
        <v>No</v>
      </c>
      <c r="P12" s="13" t="s">
        <v>26</v>
      </c>
      <c r="Q12" s="14">
        <v>1</v>
      </c>
    </row>
    <row r="13" spans="1:18" x14ac:dyDescent="0.25">
      <c r="A13" s="234" t="s">
        <v>50</v>
      </c>
      <c r="B13" s="235"/>
      <c r="C13" s="235"/>
      <c r="D13" s="235"/>
      <c r="E13" s="235"/>
      <c r="F13" s="235"/>
      <c r="G13" s="235"/>
      <c r="H13" s="235"/>
      <c r="I13" s="235"/>
      <c r="J13" s="235"/>
      <c r="K13" s="235"/>
      <c r="L13" s="235"/>
      <c r="M13" s="235"/>
      <c r="N13" s="241"/>
      <c r="P13" s="2"/>
      <c r="Q13" s="2"/>
    </row>
    <row r="14" spans="1:18" x14ac:dyDescent="0.25">
      <c r="A14" s="234"/>
      <c r="B14" s="235"/>
      <c r="C14" s="235"/>
      <c r="D14" s="235"/>
      <c r="E14" s="235"/>
      <c r="F14" s="235"/>
      <c r="G14" s="235"/>
      <c r="H14" s="235"/>
      <c r="I14" s="235"/>
      <c r="J14" s="235"/>
      <c r="K14" s="235"/>
      <c r="L14" s="235"/>
      <c r="M14" s="235"/>
      <c r="N14" s="241"/>
      <c r="P14" s="161" t="s">
        <v>48</v>
      </c>
      <c r="Q14" s="161"/>
      <c r="R14" s="161"/>
    </row>
    <row r="15" spans="1:18" x14ac:dyDescent="0.25">
      <c r="A15" s="244" t="s">
        <v>29</v>
      </c>
      <c r="B15" s="245"/>
      <c r="C15" s="246"/>
      <c r="D15" s="246"/>
      <c r="E15" s="246"/>
      <c r="F15" s="246"/>
      <c r="G15" s="246"/>
      <c r="H15" s="246"/>
      <c r="I15" s="246"/>
      <c r="J15" s="246"/>
      <c r="K15" s="246"/>
      <c r="L15" s="246"/>
      <c r="M15" s="32"/>
      <c r="N15" s="15"/>
      <c r="P15" s="161"/>
      <c r="Q15" s="161"/>
      <c r="R15" s="161"/>
    </row>
    <row r="16" spans="1:18" x14ac:dyDescent="0.25">
      <c r="A16" s="244"/>
      <c r="B16" s="245"/>
      <c r="C16" s="33"/>
      <c r="D16" s="34" t="s">
        <v>8</v>
      </c>
      <c r="E16" s="33"/>
      <c r="F16" s="34" t="s">
        <v>8</v>
      </c>
      <c r="G16" s="33"/>
      <c r="H16" s="34" t="s">
        <v>8</v>
      </c>
      <c r="I16" s="33"/>
      <c r="J16" s="34" t="s">
        <v>8</v>
      </c>
      <c r="K16" s="33"/>
      <c r="L16" s="34" t="s">
        <v>8</v>
      </c>
      <c r="M16" s="106">
        <f>C16+E16+G16+I16+K16</f>
        <v>0</v>
      </c>
      <c r="N16" s="18" t="str">
        <f>IF(M16 &gt;= 0.5,"Yes","No")</f>
        <v>No</v>
      </c>
      <c r="P16" s="76"/>
      <c r="Q16" s="76"/>
      <c r="R16" s="76"/>
    </row>
    <row r="17" spans="1:18" x14ac:dyDescent="0.25">
      <c r="A17" s="258" t="s">
        <v>30</v>
      </c>
      <c r="B17" s="259"/>
      <c r="C17" s="260"/>
      <c r="D17" s="260"/>
      <c r="E17" s="260"/>
      <c r="F17" s="260"/>
      <c r="G17" s="260"/>
      <c r="H17" s="260"/>
      <c r="I17" s="260"/>
      <c r="J17" s="260"/>
      <c r="K17" s="260"/>
      <c r="L17" s="260"/>
      <c r="M17" s="108"/>
      <c r="N17" s="22"/>
      <c r="P17" s="162" t="s">
        <v>49</v>
      </c>
      <c r="Q17" s="162"/>
      <c r="R17" s="76"/>
    </row>
    <row r="18" spans="1:18" x14ac:dyDescent="0.25">
      <c r="A18" s="258"/>
      <c r="B18" s="259"/>
      <c r="C18" s="35"/>
      <c r="D18" s="36" t="s">
        <v>8</v>
      </c>
      <c r="E18" s="35"/>
      <c r="F18" s="36" t="s">
        <v>8</v>
      </c>
      <c r="G18" s="35"/>
      <c r="H18" s="36" t="s">
        <v>8</v>
      </c>
      <c r="I18" s="35"/>
      <c r="J18" s="36" t="s">
        <v>8</v>
      </c>
      <c r="K18" s="35"/>
      <c r="L18" s="36" t="s">
        <v>8</v>
      </c>
      <c r="M18" s="108">
        <f>C18+E18+G18+I18+K18</f>
        <v>0</v>
      </c>
      <c r="N18" s="22" t="str">
        <f>IF(M18 &gt;= 0.75,"Yes","No")</f>
        <v>No</v>
      </c>
      <c r="P18" s="162"/>
      <c r="Q18" s="162"/>
      <c r="R18" s="76"/>
    </row>
    <row r="19" spans="1:18" x14ac:dyDescent="0.25">
      <c r="A19" s="261" t="s">
        <v>31</v>
      </c>
      <c r="B19" s="262"/>
      <c r="C19" s="257"/>
      <c r="D19" s="257"/>
      <c r="E19" s="257"/>
      <c r="F19" s="257"/>
      <c r="G19" s="257"/>
      <c r="H19" s="257"/>
      <c r="I19" s="257"/>
      <c r="J19" s="257"/>
      <c r="K19" s="257"/>
      <c r="L19" s="257"/>
      <c r="M19" s="109"/>
      <c r="N19" s="26"/>
      <c r="P19" s="76"/>
      <c r="Q19" s="76"/>
      <c r="R19" s="76"/>
    </row>
    <row r="20" spans="1:18" x14ac:dyDescent="0.25">
      <c r="A20" s="261"/>
      <c r="B20" s="262"/>
      <c r="C20" s="37"/>
      <c r="D20" s="38" t="s">
        <v>8</v>
      </c>
      <c r="E20" s="37"/>
      <c r="F20" s="38" t="s">
        <v>8</v>
      </c>
      <c r="G20" s="37"/>
      <c r="H20" s="38" t="s">
        <v>8</v>
      </c>
      <c r="I20" s="37"/>
      <c r="J20" s="38" t="s">
        <v>8</v>
      </c>
      <c r="K20" s="37"/>
      <c r="L20" s="38" t="s">
        <v>8</v>
      </c>
      <c r="M20" s="109">
        <f>C20+E20+G20+I20+K20</f>
        <v>0</v>
      </c>
      <c r="N20" s="26" t="str">
        <f>IF(M20 &gt;= 0.5,"Yes","No")</f>
        <v>No</v>
      </c>
    </row>
    <row r="21" spans="1:18" x14ac:dyDescent="0.25">
      <c r="A21" s="264" t="s">
        <v>38</v>
      </c>
      <c r="B21" s="265"/>
      <c r="C21" s="266"/>
      <c r="D21" s="266"/>
      <c r="E21" s="266"/>
      <c r="F21" s="266"/>
      <c r="G21" s="266"/>
      <c r="H21" s="266"/>
      <c r="I21" s="266"/>
      <c r="J21" s="266"/>
      <c r="K21" s="266"/>
      <c r="L21" s="266"/>
      <c r="M21" s="110"/>
      <c r="N21" s="8"/>
    </row>
    <row r="22" spans="1:18" x14ac:dyDescent="0.25">
      <c r="A22" s="264"/>
      <c r="B22" s="265"/>
      <c r="C22" s="39"/>
      <c r="D22" s="40" t="s">
        <v>8</v>
      </c>
      <c r="E22" s="39"/>
      <c r="F22" s="40" t="s">
        <v>8</v>
      </c>
      <c r="G22" s="39"/>
      <c r="H22" s="40" t="s">
        <v>8</v>
      </c>
      <c r="I22" s="39"/>
      <c r="J22" s="40" t="s">
        <v>8</v>
      </c>
      <c r="K22" s="39"/>
      <c r="L22" s="40" t="s">
        <v>8</v>
      </c>
      <c r="M22" s="110">
        <f>C22+E22+G22+I22+K22</f>
        <v>0</v>
      </c>
      <c r="N22" s="8" t="str">
        <f>IF(M22 &gt;= 0.5,"Yes","No")</f>
        <v>No</v>
      </c>
    </row>
    <row r="23" spans="1:18" x14ac:dyDescent="0.25">
      <c r="A23" s="267" t="s">
        <v>39</v>
      </c>
      <c r="B23" s="268"/>
      <c r="C23" s="263"/>
      <c r="D23" s="263"/>
      <c r="E23" s="263"/>
      <c r="F23" s="263"/>
      <c r="G23" s="263"/>
      <c r="H23" s="263"/>
      <c r="I23" s="263"/>
      <c r="J23" s="263"/>
      <c r="K23" s="263"/>
      <c r="L23" s="263"/>
      <c r="M23" s="111"/>
      <c r="N23" s="107"/>
    </row>
    <row r="24" spans="1:18" ht="15.75" thickBot="1" x14ac:dyDescent="0.3">
      <c r="A24" s="267"/>
      <c r="B24" s="268"/>
      <c r="C24" s="62"/>
      <c r="D24" s="63" t="s">
        <v>8</v>
      </c>
      <c r="E24" s="62"/>
      <c r="F24" s="63" t="s">
        <v>8</v>
      </c>
      <c r="G24" s="62"/>
      <c r="H24" s="63" t="s">
        <v>8</v>
      </c>
      <c r="I24" s="62"/>
      <c r="J24" s="63" t="s">
        <v>8</v>
      </c>
      <c r="K24" s="62"/>
      <c r="L24" s="63" t="s">
        <v>8</v>
      </c>
      <c r="M24" s="112">
        <f>C24+E24+G24+I24+K24</f>
        <v>0</v>
      </c>
      <c r="N24" s="59" t="str">
        <f>IF(M24 &gt;= 0.5,"Yes","No")</f>
        <v>No</v>
      </c>
    </row>
    <row r="25" spans="1:18" s="150" customFormat="1" ht="15" customHeight="1" thickTop="1" thickBot="1" x14ac:dyDescent="0.3">
      <c r="A25" s="269" t="s">
        <v>44</v>
      </c>
      <c r="B25" s="269"/>
      <c r="C25" s="152">
        <f>C16 + C18+ C20+ C22+ C24</f>
        <v>0</v>
      </c>
      <c r="D25" s="153" t="str">
        <f>IF(C25&gt;=0.75,"Yes","No")</f>
        <v>No</v>
      </c>
      <c r="E25" s="152">
        <f>E16 + E18+ E20+ E22+ E24</f>
        <v>0</v>
      </c>
      <c r="F25" s="153" t="str">
        <f>IF(E25&gt;=0.75,"Yes","No")</f>
        <v>No</v>
      </c>
      <c r="G25" s="152">
        <f>G16 + G18+ G20+ G22+ G24</f>
        <v>0</v>
      </c>
      <c r="H25" s="153" t="str">
        <f>IF(G25&gt;=0.75,"Yes","No")</f>
        <v>No</v>
      </c>
      <c r="I25" s="152">
        <f>I16 + I18+ I20+ I22+ I24</f>
        <v>0</v>
      </c>
      <c r="J25" s="153" t="str">
        <f>IF(I25&gt;=0.75,"Yes","No")</f>
        <v>No</v>
      </c>
      <c r="K25" s="152">
        <f>K16 + K18+ K20+ K22+ K24</f>
        <v>0</v>
      </c>
      <c r="L25" s="153" t="str">
        <f>IF(K25&gt;=0.75,"Yes","No")</f>
        <v>No</v>
      </c>
      <c r="M25" s="152">
        <f>M16 + M18+ M20+ M22+ M24</f>
        <v>0</v>
      </c>
      <c r="N25" s="152"/>
    </row>
    <row r="26" spans="1:18" s="150" customFormat="1" ht="15.75" thickTop="1" x14ac:dyDescent="0.25">
      <c r="A26" s="278" t="s">
        <v>7</v>
      </c>
      <c r="B26" s="279"/>
      <c r="C26" s="279"/>
      <c r="D26" s="279"/>
      <c r="E26" s="279"/>
      <c r="F26" s="279"/>
      <c r="G26" s="279"/>
      <c r="H26" s="279"/>
      <c r="I26" s="279"/>
      <c r="J26" s="279"/>
      <c r="K26" s="279"/>
      <c r="L26" s="279"/>
      <c r="M26" s="280"/>
      <c r="N26" s="284" t="str">
        <f>IF(M16+M18+M20+M22+M24 &gt;= 3.75,"Yes","No")</f>
        <v>No</v>
      </c>
    </row>
    <row r="27" spans="1:18" s="150" customFormat="1" x14ac:dyDescent="0.25">
      <c r="A27" s="281"/>
      <c r="B27" s="282"/>
      <c r="C27" s="282"/>
      <c r="D27" s="282"/>
      <c r="E27" s="282"/>
      <c r="F27" s="282"/>
      <c r="G27" s="282"/>
      <c r="H27" s="282"/>
      <c r="I27" s="282"/>
      <c r="J27" s="282"/>
      <c r="K27" s="282"/>
      <c r="L27" s="282"/>
      <c r="M27" s="283"/>
      <c r="N27" s="285"/>
    </row>
    <row r="28" spans="1:18" ht="15" customHeight="1" x14ac:dyDescent="0.25">
      <c r="A28" s="222" t="s">
        <v>46</v>
      </c>
      <c r="B28" s="223"/>
      <c r="C28" s="230"/>
      <c r="D28" s="230"/>
      <c r="E28" s="231"/>
      <c r="F28" s="231"/>
      <c r="G28" s="231"/>
      <c r="H28" s="231"/>
      <c r="I28" s="231"/>
      <c r="J28" s="231"/>
      <c r="K28" s="230"/>
      <c r="L28" s="230"/>
      <c r="M28" s="151"/>
      <c r="N28" s="30"/>
    </row>
    <row r="29" spans="1:18" x14ac:dyDescent="0.25">
      <c r="A29" s="222"/>
      <c r="B29" s="223"/>
      <c r="C29" s="45"/>
      <c r="D29" s="46" t="s">
        <v>9</v>
      </c>
      <c r="E29" s="45"/>
      <c r="F29" s="46" t="s">
        <v>9</v>
      </c>
      <c r="G29" s="45"/>
      <c r="H29" s="46" t="s">
        <v>9</v>
      </c>
      <c r="I29" s="45"/>
      <c r="J29" s="46" t="s">
        <v>9</v>
      </c>
      <c r="K29" s="45"/>
      <c r="L29" s="46" t="s">
        <v>9</v>
      </c>
      <c r="M29" s="44">
        <f>C29+E29+G29+I29+K29</f>
        <v>0</v>
      </c>
      <c r="N29" s="73" t="str">
        <f>IF(AND(M29&gt;=8,M29&lt;=10),"Yes","No")</f>
        <v>No</v>
      </c>
    </row>
    <row r="30" spans="1:18" x14ac:dyDescent="0.25">
      <c r="A30" s="250" t="s">
        <v>37</v>
      </c>
      <c r="B30" s="251"/>
      <c r="C30" s="254"/>
      <c r="D30" s="254"/>
      <c r="E30" s="255"/>
      <c r="F30" s="256"/>
      <c r="G30" s="256"/>
      <c r="H30" s="256"/>
      <c r="I30" s="256"/>
      <c r="J30" s="256"/>
      <c r="K30" s="256"/>
      <c r="L30" s="256"/>
      <c r="M30" s="54"/>
      <c r="N30" s="58"/>
    </row>
    <row r="31" spans="1:18" x14ac:dyDescent="0.25">
      <c r="A31" s="252"/>
      <c r="B31" s="253"/>
      <c r="C31" s="55"/>
      <c r="D31" s="56" t="s">
        <v>8</v>
      </c>
      <c r="E31" s="57"/>
      <c r="F31" s="56" t="s">
        <v>8</v>
      </c>
      <c r="G31" s="55"/>
      <c r="H31" s="56" t="s">
        <v>8</v>
      </c>
      <c r="I31" s="55"/>
      <c r="J31" s="56" t="s">
        <v>8</v>
      </c>
      <c r="K31" s="55"/>
      <c r="L31" s="56" t="s">
        <v>8</v>
      </c>
      <c r="M31" s="58">
        <f>C31+E31+G31+I31+K31</f>
        <v>0</v>
      </c>
      <c r="N31" s="58" t="str">
        <f>IF(M31 &gt;= 2.5,"Yes","No")</f>
        <v>No</v>
      </c>
    </row>
    <row r="32" spans="1:18" x14ac:dyDescent="0.25">
      <c r="A32" s="205" t="s">
        <v>36</v>
      </c>
      <c r="B32" s="206"/>
      <c r="C32" s="272" t="s">
        <v>11</v>
      </c>
      <c r="D32" s="272"/>
      <c r="E32" s="272" t="s">
        <v>11</v>
      </c>
      <c r="F32" s="272"/>
      <c r="G32" s="272" t="s">
        <v>11</v>
      </c>
      <c r="H32" s="272"/>
      <c r="I32" s="272" t="s">
        <v>11</v>
      </c>
      <c r="J32" s="272"/>
      <c r="K32" s="272" t="s">
        <v>11</v>
      </c>
      <c r="L32" s="272"/>
      <c r="M32" s="41"/>
      <c r="N32" s="6"/>
    </row>
    <row r="33" spans="1:14" x14ac:dyDescent="0.25">
      <c r="A33" s="207"/>
      <c r="B33" s="208"/>
      <c r="C33" s="48">
        <v>1</v>
      </c>
      <c r="D33" s="43" t="s">
        <v>8</v>
      </c>
      <c r="E33" s="48">
        <v>1</v>
      </c>
      <c r="F33" s="43" t="s">
        <v>8</v>
      </c>
      <c r="G33" s="48">
        <v>1</v>
      </c>
      <c r="H33" s="43" t="s">
        <v>10</v>
      </c>
      <c r="I33" s="48">
        <v>1</v>
      </c>
      <c r="J33" s="43" t="s">
        <v>8</v>
      </c>
      <c r="K33" s="48">
        <v>1</v>
      </c>
      <c r="L33" s="43" t="s">
        <v>8</v>
      </c>
      <c r="M33" s="48">
        <f>C33+E33+G33+I33+K33</f>
        <v>5</v>
      </c>
      <c r="N33" s="6" t="str">
        <f>IF(M33 &gt;= 5,"Yes","No")</f>
        <v>Yes</v>
      </c>
    </row>
  </sheetData>
  <sheetProtection password="CA07" sheet="1" objects="1" scenarios="1" insertRows="0"/>
  <dataConsolidate/>
  <mergeCells count="105">
    <mergeCell ref="A25:B25"/>
    <mergeCell ref="C7:D7"/>
    <mergeCell ref="E7:F7"/>
    <mergeCell ref="G7:H7"/>
    <mergeCell ref="I7:J7"/>
    <mergeCell ref="K7:L7"/>
    <mergeCell ref="P2:Q2"/>
    <mergeCell ref="K32:L32"/>
    <mergeCell ref="A11:B12"/>
    <mergeCell ref="C11:D11"/>
    <mergeCell ref="E11:F11"/>
    <mergeCell ref="G11:H11"/>
    <mergeCell ref="I11:J11"/>
    <mergeCell ref="K11:L11"/>
    <mergeCell ref="A32:B33"/>
    <mergeCell ref="C32:D32"/>
    <mergeCell ref="E32:F32"/>
    <mergeCell ref="G32:H32"/>
    <mergeCell ref="I32:J32"/>
    <mergeCell ref="A26:M27"/>
    <mergeCell ref="N26:N27"/>
    <mergeCell ref="A28:B29"/>
    <mergeCell ref="C28:D28"/>
    <mergeCell ref="E28:F28"/>
    <mergeCell ref="E21:F21"/>
    <mergeCell ref="G21:H21"/>
    <mergeCell ref="I21:J21"/>
    <mergeCell ref="K21:L21"/>
    <mergeCell ref="A23:B24"/>
    <mergeCell ref="C23:D23"/>
    <mergeCell ref="E23:F23"/>
    <mergeCell ref="G23:H23"/>
    <mergeCell ref="I23:J23"/>
    <mergeCell ref="A30:B31"/>
    <mergeCell ref="C30:D30"/>
    <mergeCell ref="E30:F30"/>
    <mergeCell ref="G30:H30"/>
    <mergeCell ref="I30:J30"/>
    <mergeCell ref="K30:L30"/>
    <mergeCell ref="K19:L19"/>
    <mergeCell ref="A17:B18"/>
    <mergeCell ref="C17:D17"/>
    <mergeCell ref="E17:F17"/>
    <mergeCell ref="G17:H17"/>
    <mergeCell ref="I17:J17"/>
    <mergeCell ref="K17:L17"/>
    <mergeCell ref="A19:B20"/>
    <mergeCell ref="C19:D19"/>
    <mergeCell ref="E19:F19"/>
    <mergeCell ref="G19:H19"/>
    <mergeCell ref="I19:J19"/>
    <mergeCell ref="G28:H28"/>
    <mergeCell ref="I28:J28"/>
    <mergeCell ref="K28:L28"/>
    <mergeCell ref="K23:L23"/>
    <mergeCell ref="A21:B22"/>
    <mergeCell ref="C21:D21"/>
    <mergeCell ref="C9:D9"/>
    <mergeCell ref="E9:F9"/>
    <mergeCell ref="G9:H9"/>
    <mergeCell ref="I9:J9"/>
    <mergeCell ref="K9:L9"/>
    <mergeCell ref="A13:N14"/>
    <mergeCell ref="A15:B16"/>
    <mergeCell ref="C15:D15"/>
    <mergeCell ref="E15:F15"/>
    <mergeCell ref="G15:H15"/>
    <mergeCell ref="I15:J15"/>
    <mergeCell ref="K15:L15"/>
    <mergeCell ref="C10:L10"/>
    <mergeCell ref="K6:L6"/>
    <mergeCell ref="C5:D5"/>
    <mergeCell ref="E5:F5"/>
    <mergeCell ref="G5:H5"/>
    <mergeCell ref="I5:J5"/>
    <mergeCell ref="K5:L5"/>
    <mergeCell ref="C8:D8"/>
    <mergeCell ref="E8:F8"/>
    <mergeCell ref="G8:H8"/>
    <mergeCell ref="I8:J8"/>
    <mergeCell ref="K8:L8"/>
    <mergeCell ref="P14:R15"/>
    <mergeCell ref="P17:Q18"/>
    <mergeCell ref="A1:N1"/>
    <mergeCell ref="A2:B10"/>
    <mergeCell ref="C2:D2"/>
    <mergeCell ref="E2:F2"/>
    <mergeCell ref="G2:H2"/>
    <mergeCell ref="I2:J2"/>
    <mergeCell ref="K2:L2"/>
    <mergeCell ref="M2:N10"/>
    <mergeCell ref="C3:D3"/>
    <mergeCell ref="E3:F3"/>
    <mergeCell ref="G3:H3"/>
    <mergeCell ref="I3:J3"/>
    <mergeCell ref="K3:L3"/>
    <mergeCell ref="C4:D4"/>
    <mergeCell ref="E4:F4"/>
    <mergeCell ref="G4:H4"/>
    <mergeCell ref="I4:J4"/>
    <mergeCell ref="K4:L4"/>
    <mergeCell ref="C6:D6"/>
    <mergeCell ref="E6:F6"/>
    <mergeCell ref="G6:H6"/>
    <mergeCell ref="I6:J6"/>
  </mergeCells>
  <conditionalFormatting sqref="N12">
    <cfRule type="cellIs" dxfId="62" priority="22" operator="equal">
      <formula>"No"</formula>
    </cfRule>
  </conditionalFormatting>
  <conditionalFormatting sqref="N16">
    <cfRule type="cellIs" dxfId="61" priority="21" operator="equal">
      <formula>"No"</formula>
    </cfRule>
  </conditionalFormatting>
  <conditionalFormatting sqref="N18">
    <cfRule type="cellIs" dxfId="60" priority="20" operator="equal">
      <formula>"No"</formula>
    </cfRule>
  </conditionalFormatting>
  <conditionalFormatting sqref="N20">
    <cfRule type="cellIs" dxfId="59" priority="19" operator="equal">
      <formula>"No"</formula>
    </cfRule>
  </conditionalFormatting>
  <conditionalFormatting sqref="N22">
    <cfRule type="cellIs" dxfId="58" priority="18" operator="equal">
      <formula>"No"</formula>
    </cfRule>
  </conditionalFormatting>
  <conditionalFormatting sqref="N24">
    <cfRule type="cellIs" dxfId="57" priority="17" operator="equal">
      <formula>"No"</formula>
    </cfRule>
  </conditionalFormatting>
  <conditionalFormatting sqref="N26:N27">
    <cfRule type="cellIs" dxfId="56" priority="16" operator="equal">
      <formula>"No"</formula>
    </cfRule>
  </conditionalFormatting>
  <conditionalFormatting sqref="N29 N31 N33">
    <cfRule type="cellIs" dxfId="55" priority="15" operator="equal">
      <formula>"No"</formula>
    </cfRule>
  </conditionalFormatting>
  <conditionalFormatting sqref="D25">
    <cfRule type="containsText" dxfId="54" priority="13" operator="containsText" text="No">
      <formula>NOT(ISERROR(SEARCH("No",D25)))</formula>
    </cfRule>
  </conditionalFormatting>
  <conditionalFormatting sqref="F25">
    <cfRule type="containsText" dxfId="53" priority="12" operator="containsText" text="No">
      <formula>NOT(ISERROR(SEARCH("No",F25)))</formula>
    </cfRule>
  </conditionalFormatting>
  <conditionalFormatting sqref="F25">
    <cfRule type="containsText" dxfId="52" priority="11" operator="containsText" text="No">
      <formula>NOT(ISERROR(SEARCH("No",F25)))</formula>
    </cfRule>
  </conditionalFormatting>
  <conditionalFormatting sqref="F25">
    <cfRule type="containsText" dxfId="51" priority="10" operator="containsText" text="No">
      <formula>NOT(ISERROR(SEARCH("No",F25)))</formula>
    </cfRule>
  </conditionalFormatting>
  <conditionalFormatting sqref="H25">
    <cfRule type="containsText" dxfId="50" priority="9" operator="containsText" text="No">
      <formula>NOT(ISERROR(SEARCH("No",H25)))</formula>
    </cfRule>
  </conditionalFormatting>
  <conditionalFormatting sqref="H25">
    <cfRule type="containsText" dxfId="49" priority="8" operator="containsText" text="No">
      <formula>NOT(ISERROR(SEARCH("No",H25)))</formula>
    </cfRule>
  </conditionalFormatting>
  <conditionalFormatting sqref="H25">
    <cfRule type="containsText" dxfId="48" priority="7" operator="containsText" text="No">
      <formula>NOT(ISERROR(SEARCH("No",H25)))</formula>
    </cfRule>
  </conditionalFormatting>
  <conditionalFormatting sqref="J25">
    <cfRule type="containsText" dxfId="47" priority="6" operator="containsText" text="No">
      <formula>NOT(ISERROR(SEARCH("No",J25)))</formula>
    </cfRule>
  </conditionalFormatting>
  <conditionalFormatting sqref="J25">
    <cfRule type="containsText" dxfId="46" priority="5" operator="containsText" text="No">
      <formula>NOT(ISERROR(SEARCH("No",J25)))</formula>
    </cfRule>
  </conditionalFormatting>
  <conditionalFormatting sqref="J25">
    <cfRule type="containsText" dxfId="45" priority="4" operator="containsText" text="No">
      <formula>NOT(ISERROR(SEARCH("No",J25)))</formula>
    </cfRule>
  </conditionalFormatting>
  <conditionalFormatting sqref="L25">
    <cfRule type="containsText" dxfId="44" priority="3" operator="containsText" text="No">
      <formula>NOT(ISERROR(SEARCH("No",L25)))</formula>
    </cfRule>
  </conditionalFormatting>
  <conditionalFormatting sqref="L25">
    <cfRule type="containsText" dxfId="43" priority="2" operator="containsText" text="No">
      <formula>NOT(ISERROR(SEARCH("No",L25)))</formula>
    </cfRule>
  </conditionalFormatting>
  <conditionalFormatting sqref="L25">
    <cfRule type="containsText" dxfId="42" priority="1" operator="containsText" text="No">
      <formula>NOT(ISERROR(SEARCH("No",L25)))</formula>
    </cfRule>
  </conditionalFormatting>
  <pageMargins left="0.2" right="0.2" top="0.28999999999999998" bottom="0.3" header="0.3" footer="0.3"/>
  <pageSetup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A4" workbookViewId="0">
      <selection activeCell="Q31" sqref="Q31"/>
    </sheetView>
  </sheetViews>
  <sheetFormatPr defaultRowHeight="15" x14ac:dyDescent="0.25"/>
  <cols>
    <col min="2" max="2" width="14.5703125" customWidth="1"/>
  </cols>
  <sheetData>
    <row r="1" spans="1:18" x14ac:dyDescent="0.25">
      <c r="A1" s="194" t="s">
        <v>12</v>
      </c>
      <c r="B1" s="195"/>
      <c r="C1" s="195"/>
      <c r="D1" s="195"/>
      <c r="E1" s="195"/>
      <c r="F1" s="195"/>
      <c r="G1" s="195"/>
      <c r="H1" s="195"/>
      <c r="I1" s="195"/>
      <c r="J1" s="195"/>
      <c r="K1" s="195"/>
      <c r="L1" s="195"/>
      <c r="M1" s="195"/>
      <c r="N1" s="196"/>
    </row>
    <row r="2" spans="1:18" x14ac:dyDescent="0.25">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x14ac:dyDescent="0.25">
      <c r="A3" s="234"/>
      <c r="B3" s="235"/>
      <c r="C3" s="163"/>
      <c r="D3" s="163"/>
      <c r="E3" s="243"/>
      <c r="F3" s="243"/>
      <c r="G3" s="243"/>
      <c r="H3" s="243"/>
      <c r="I3" s="243"/>
      <c r="J3" s="243"/>
      <c r="K3" s="243"/>
      <c r="L3" s="243"/>
      <c r="M3" s="235"/>
      <c r="N3" s="241"/>
      <c r="P3" s="11" t="s">
        <v>18</v>
      </c>
      <c r="Q3" s="12">
        <v>0.125</v>
      </c>
    </row>
    <row r="4" spans="1:18" ht="24.95" customHeight="1" x14ac:dyDescent="0.25">
      <c r="A4" s="234"/>
      <c r="B4" s="235"/>
      <c r="C4" s="163"/>
      <c r="D4" s="163"/>
      <c r="E4" s="243"/>
      <c r="F4" s="243"/>
      <c r="G4" s="243"/>
      <c r="H4" s="243"/>
      <c r="I4" s="243"/>
      <c r="J4" s="243"/>
      <c r="K4" s="243"/>
      <c r="L4" s="243"/>
      <c r="M4" s="235"/>
      <c r="N4" s="241"/>
      <c r="P4" s="11" t="s">
        <v>19</v>
      </c>
      <c r="Q4" s="12">
        <v>0.25</v>
      </c>
    </row>
    <row r="5" spans="1:18" ht="24.95" customHeight="1" x14ac:dyDescent="0.25">
      <c r="A5" s="234"/>
      <c r="B5" s="235"/>
      <c r="C5" s="163"/>
      <c r="D5" s="163"/>
      <c r="E5" s="243"/>
      <c r="F5" s="243"/>
      <c r="G5" s="243"/>
      <c r="H5" s="243"/>
      <c r="I5" s="243"/>
      <c r="J5" s="243"/>
      <c r="K5" s="243"/>
      <c r="L5" s="243"/>
      <c r="M5" s="235"/>
      <c r="N5" s="241"/>
      <c r="P5" s="11" t="s">
        <v>20</v>
      </c>
      <c r="Q5" s="12">
        <v>0.375</v>
      </c>
    </row>
    <row r="6" spans="1:18" ht="24.95" customHeight="1" x14ac:dyDescent="0.25">
      <c r="A6" s="234"/>
      <c r="B6" s="235"/>
      <c r="C6" s="163"/>
      <c r="D6" s="163"/>
      <c r="E6" s="243"/>
      <c r="F6" s="243"/>
      <c r="G6" s="243"/>
      <c r="H6" s="243"/>
      <c r="I6" s="243"/>
      <c r="J6" s="243"/>
      <c r="K6" s="243"/>
      <c r="L6" s="243"/>
      <c r="M6" s="235"/>
      <c r="N6" s="241"/>
      <c r="P6" s="11" t="s">
        <v>21</v>
      </c>
      <c r="Q6" s="12">
        <v>0.33300000000000002</v>
      </c>
    </row>
    <row r="7" spans="1:18" ht="24.95" customHeight="1" x14ac:dyDescent="0.25">
      <c r="A7" s="234"/>
      <c r="B7" s="235"/>
      <c r="C7" s="164"/>
      <c r="D7" s="183"/>
      <c r="E7" s="270"/>
      <c r="F7" s="271"/>
      <c r="G7" s="270"/>
      <c r="H7" s="271"/>
      <c r="I7" s="270"/>
      <c r="J7" s="271"/>
      <c r="K7" s="270"/>
      <c r="L7" s="271"/>
      <c r="M7" s="235"/>
      <c r="N7" s="241"/>
      <c r="P7" s="11" t="s">
        <v>22</v>
      </c>
      <c r="Q7" s="12">
        <v>0.5</v>
      </c>
    </row>
    <row r="8" spans="1:18" ht="24.95" customHeight="1" x14ac:dyDescent="0.25">
      <c r="A8" s="234"/>
      <c r="B8" s="235"/>
      <c r="C8" s="163"/>
      <c r="D8" s="163"/>
      <c r="E8" s="243"/>
      <c r="F8" s="243"/>
      <c r="G8" s="243"/>
      <c r="H8" s="243"/>
      <c r="I8" s="243"/>
      <c r="J8" s="243"/>
      <c r="K8" s="243"/>
      <c r="L8" s="243"/>
      <c r="M8" s="235"/>
      <c r="N8" s="241"/>
      <c r="P8" s="11" t="s">
        <v>23</v>
      </c>
      <c r="Q8" s="12">
        <v>0.625</v>
      </c>
    </row>
    <row r="9" spans="1:18" ht="24.95" customHeight="1" x14ac:dyDescent="0.25">
      <c r="A9" s="234"/>
      <c r="B9" s="235"/>
      <c r="C9" s="270"/>
      <c r="D9" s="271"/>
      <c r="E9" s="270"/>
      <c r="F9" s="271"/>
      <c r="G9" s="270"/>
      <c r="H9" s="271"/>
      <c r="I9" s="270"/>
      <c r="J9" s="271"/>
      <c r="K9" s="270"/>
      <c r="L9" s="271"/>
      <c r="M9" s="235"/>
      <c r="N9" s="241"/>
      <c r="P9" s="11" t="s">
        <v>24</v>
      </c>
      <c r="Q9" s="12">
        <v>0.66600000000000004</v>
      </c>
    </row>
    <row r="10" spans="1:18" ht="24.95" customHeight="1" x14ac:dyDescent="0.25">
      <c r="A10" s="234"/>
      <c r="B10" s="235"/>
      <c r="C10" s="243"/>
      <c r="D10" s="243"/>
      <c r="E10" s="243"/>
      <c r="F10" s="243"/>
      <c r="G10" s="243"/>
      <c r="H10" s="243"/>
      <c r="I10" s="243"/>
      <c r="J10" s="243"/>
      <c r="K10" s="243"/>
      <c r="L10" s="243"/>
      <c r="M10" s="235"/>
      <c r="N10" s="241"/>
      <c r="P10" s="11" t="s">
        <v>25</v>
      </c>
      <c r="Q10" s="12">
        <v>0.75</v>
      </c>
    </row>
    <row r="11" spans="1:18" x14ac:dyDescent="0.25">
      <c r="A11" s="236"/>
      <c r="B11" s="237"/>
      <c r="C11" s="247"/>
      <c r="D11" s="248"/>
      <c r="E11" s="248"/>
      <c r="F11" s="248"/>
      <c r="G11" s="248"/>
      <c r="H11" s="248"/>
      <c r="I11" s="248"/>
      <c r="J11" s="248"/>
      <c r="K11" s="248"/>
      <c r="L11" s="249"/>
      <c r="M11" s="237"/>
      <c r="N11" s="242"/>
      <c r="P11" s="11" t="s">
        <v>27</v>
      </c>
      <c r="Q11" s="12">
        <v>0.875</v>
      </c>
    </row>
    <row r="12" spans="1:18" ht="30" customHeight="1" x14ac:dyDescent="0.25">
      <c r="A12" s="297" t="s">
        <v>43</v>
      </c>
      <c r="B12" s="298"/>
      <c r="C12" s="299"/>
      <c r="D12" s="300"/>
      <c r="E12" s="301"/>
      <c r="F12" s="301"/>
      <c r="G12" s="301"/>
      <c r="H12" s="301"/>
      <c r="I12" s="301"/>
      <c r="J12" s="301"/>
      <c r="K12" s="301"/>
      <c r="L12" s="301"/>
      <c r="M12" s="66"/>
      <c r="N12" s="66"/>
      <c r="P12" s="11" t="s">
        <v>26</v>
      </c>
      <c r="Q12" s="12">
        <v>1</v>
      </c>
    </row>
    <row r="13" spans="1:18" x14ac:dyDescent="0.25">
      <c r="A13" s="297"/>
      <c r="B13" s="298"/>
      <c r="C13" s="70"/>
      <c r="D13" s="71" t="s">
        <v>9</v>
      </c>
      <c r="E13" s="70"/>
      <c r="F13" s="71" t="s">
        <v>9</v>
      </c>
      <c r="G13" s="70"/>
      <c r="H13" s="71" t="s">
        <v>9</v>
      </c>
      <c r="I13" s="70"/>
      <c r="J13" s="71" t="s">
        <v>9</v>
      </c>
      <c r="K13" s="70"/>
      <c r="L13" s="71" t="s">
        <v>9</v>
      </c>
      <c r="M13" s="66">
        <f>C13+E13+G13+I13+K13</f>
        <v>0</v>
      </c>
      <c r="N13" s="69" t="str">
        <f>IF(AND(M13&gt;=10,M13&lt;=12),"Yes","No")</f>
        <v>No</v>
      </c>
      <c r="P13" s="72"/>
      <c r="Q13" s="72"/>
    </row>
    <row r="14" spans="1:18" x14ac:dyDescent="0.25">
      <c r="A14" s="234" t="s">
        <v>51</v>
      </c>
      <c r="B14" s="235"/>
      <c r="C14" s="235"/>
      <c r="D14" s="235"/>
      <c r="E14" s="235"/>
      <c r="F14" s="235"/>
      <c r="G14" s="235"/>
      <c r="H14" s="235"/>
      <c r="I14" s="235"/>
      <c r="J14" s="235"/>
      <c r="K14" s="235"/>
      <c r="L14" s="235"/>
      <c r="M14" s="235"/>
      <c r="N14" s="241"/>
      <c r="P14" s="161" t="s">
        <v>48</v>
      </c>
      <c r="Q14" s="161"/>
      <c r="R14" s="161"/>
    </row>
    <row r="15" spans="1:18" x14ac:dyDescent="0.25">
      <c r="A15" s="234"/>
      <c r="B15" s="235"/>
      <c r="C15" s="235"/>
      <c r="D15" s="235"/>
      <c r="E15" s="235"/>
      <c r="F15" s="235"/>
      <c r="G15" s="235"/>
      <c r="H15" s="235"/>
      <c r="I15" s="235"/>
      <c r="J15" s="235"/>
      <c r="K15" s="235"/>
      <c r="L15" s="235"/>
      <c r="M15" s="235"/>
      <c r="N15" s="241"/>
      <c r="P15" s="161"/>
      <c r="Q15" s="161"/>
      <c r="R15" s="161"/>
    </row>
    <row r="16" spans="1:18" ht="15" customHeight="1" x14ac:dyDescent="0.25">
      <c r="A16" s="289" t="s">
        <v>29</v>
      </c>
      <c r="B16" s="290"/>
      <c r="C16" s="291"/>
      <c r="D16" s="291"/>
      <c r="E16" s="291"/>
      <c r="F16" s="291"/>
      <c r="G16" s="291"/>
      <c r="H16" s="291"/>
      <c r="I16" s="291"/>
      <c r="J16" s="291"/>
      <c r="K16" s="291"/>
      <c r="L16" s="291"/>
      <c r="M16" s="15"/>
      <c r="N16" s="15"/>
      <c r="P16" s="76"/>
      <c r="Q16" s="76"/>
      <c r="R16" s="76"/>
    </row>
    <row r="17" spans="1:18" x14ac:dyDescent="0.25">
      <c r="A17" s="289"/>
      <c r="B17" s="290"/>
      <c r="C17" s="16"/>
      <c r="D17" s="17" t="s">
        <v>8</v>
      </c>
      <c r="E17" s="16"/>
      <c r="F17" s="17" t="s">
        <v>8</v>
      </c>
      <c r="G17" s="16"/>
      <c r="H17" s="17" t="s">
        <v>8</v>
      </c>
      <c r="I17" s="16"/>
      <c r="J17" s="17" t="s">
        <v>8</v>
      </c>
      <c r="K17" s="16"/>
      <c r="L17" s="17" t="s">
        <v>8</v>
      </c>
      <c r="M17" s="15">
        <f>C17+E17+G17+I17+K17</f>
        <v>0</v>
      </c>
      <c r="N17" s="18" t="str">
        <f>IF(M17 &gt;= 0.5,"Yes","No")</f>
        <v>No</v>
      </c>
      <c r="P17" s="162" t="s">
        <v>49</v>
      </c>
      <c r="Q17" s="162"/>
      <c r="R17" s="76"/>
    </row>
    <row r="18" spans="1:18" ht="15" customHeight="1" x14ac:dyDescent="0.25">
      <c r="A18" s="258" t="s">
        <v>40</v>
      </c>
      <c r="B18" s="259"/>
      <c r="C18" s="311"/>
      <c r="D18" s="311"/>
      <c r="E18" s="311"/>
      <c r="F18" s="311"/>
      <c r="G18" s="311"/>
      <c r="H18" s="311"/>
      <c r="I18" s="311"/>
      <c r="J18" s="311"/>
      <c r="K18" s="311"/>
      <c r="L18" s="311"/>
      <c r="M18" s="19"/>
      <c r="N18" s="19"/>
      <c r="P18" s="162"/>
      <c r="Q18" s="162"/>
      <c r="R18" s="76"/>
    </row>
    <row r="19" spans="1:18" x14ac:dyDescent="0.25">
      <c r="A19" s="258"/>
      <c r="B19" s="259"/>
      <c r="C19" s="20"/>
      <c r="D19" s="21" t="s">
        <v>8</v>
      </c>
      <c r="E19" s="20"/>
      <c r="F19" s="21" t="s">
        <v>8</v>
      </c>
      <c r="G19" s="20"/>
      <c r="H19" s="21" t="s">
        <v>8</v>
      </c>
      <c r="I19" s="20"/>
      <c r="J19" s="21" t="s">
        <v>8</v>
      </c>
      <c r="K19" s="20"/>
      <c r="L19" s="21" t="s">
        <v>8</v>
      </c>
      <c r="M19" s="19">
        <f>C19+E19+G19+I19+K19</f>
        <v>0</v>
      </c>
      <c r="N19" s="22" t="str">
        <f>IF(M19 &gt;= 1.25,"Yes","No")</f>
        <v>No</v>
      </c>
      <c r="P19" s="76"/>
      <c r="Q19" s="76"/>
      <c r="R19" s="76"/>
    </row>
    <row r="20" spans="1:18" x14ac:dyDescent="0.25">
      <c r="A20" s="312" t="s">
        <v>31</v>
      </c>
      <c r="B20" s="313"/>
      <c r="C20" s="310"/>
      <c r="D20" s="310"/>
      <c r="E20" s="310"/>
      <c r="F20" s="310"/>
      <c r="G20" s="310"/>
      <c r="H20" s="310"/>
      <c r="I20" s="310"/>
      <c r="J20" s="310"/>
      <c r="K20" s="310"/>
      <c r="L20" s="310"/>
      <c r="M20" s="23"/>
      <c r="N20" s="23"/>
    </row>
    <row r="21" spans="1:18" x14ac:dyDescent="0.25">
      <c r="A21" s="312"/>
      <c r="B21" s="313"/>
      <c r="C21" s="24"/>
      <c r="D21" s="25" t="s">
        <v>8</v>
      </c>
      <c r="E21" s="24"/>
      <c r="F21" s="25" t="s">
        <v>8</v>
      </c>
      <c r="G21" s="24"/>
      <c r="H21" s="25" t="s">
        <v>8</v>
      </c>
      <c r="I21" s="24"/>
      <c r="J21" s="25" t="s">
        <v>8</v>
      </c>
      <c r="K21" s="24"/>
      <c r="L21" s="25" t="s">
        <v>8</v>
      </c>
      <c r="M21" s="23">
        <f>C21+E21+G21+I21+K21</f>
        <v>0</v>
      </c>
      <c r="N21" s="26" t="str">
        <f>IF(M21 &gt;= 0.5,"Yes","No")</f>
        <v>No</v>
      </c>
    </row>
    <row r="22" spans="1:18" x14ac:dyDescent="0.25">
      <c r="A22" s="308" t="s">
        <v>38</v>
      </c>
      <c r="B22" s="309"/>
      <c r="C22" s="292"/>
      <c r="D22" s="292"/>
      <c r="E22" s="292"/>
      <c r="F22" s="292"/>
      <c r="G22" s="292"/>
      <c r="H22" s="292"/>
      <c r="I22" s="292"/>
      <c r="J22" s="292"/>
      <c r="K22" s="292"/>
      <c r="L22" s="292"/>
      <c r="M22" s="3"/>
      <c r="N22" s="3"/>
    </row>
    <row r="23" spans="1:18" x14ac:dyDescent="0.25">
      <c r="A23" s="308"/>
      <c r="B23" s="309"/>
      <c r="C23" s="9"/>
      <c r="D23" s="7" t="s">
        <v>8</v>
      </c>
      <c r="E23" s="9"/>
      <c r="F23" s="7" t="s">
        <v>8</v>
      </c>
      <c r="G23" s="9"/>
      <c r="H23" s="7" t="s">
        <v>8</v>
      </c>
      <c r="I23" s="9"/>
      <c r="J23" s="7" t="s">
        <v>8</v>
      </c>
      <c r="K23" s="9"/>
      <c r="L23" s="7" t="s">
        <v>8</v>
      </c>
      <c r="M23" s="3">
        <f>C23+E23+G23+I23+K23</f>
        <v>0</v>
      </c>
      <c r="N23" s="8" t="str">
        <f>IF(M23 &gt;= 0.5,"Yes","No")</f>
        <v>No</v>
      </c>
    </row>
    <row r="24" spans="1:18" x14ac:dyDescent="0.25">
      <c r="A24" s="293" t="s">
        <v>41</v>
      </c>
      <c r="B24" s="294"/>
      <c r="C24" s="295"/>
      <c r="D24" s="295"/>
      <c r="E24" s="295"/>
      <c r="F24" s="295"/>
      <c r="G24" s="295"/>
      <c r="H24" s="295"/>
      <c r="I24" s="295"/>
      <c r="J24" s="295"/>
      <c r="K24" s="295"/>
      <c r="L24" s="295"/>
      <c r="M24" s="31"/>
      <c r="N24" s="31"/>
    </row>
    <row r="25" spans="1:18" ht="15.75" thickBot="1" x14ac:dyDescent="0.3">
      <c r="A25" s="293"/>
      <c r="B25" s="294"/>
      <c r="C25" s="60"/>
      <c r="D25" s="61" t="s">
        <v>8</v>
      </c>
      <c r="E25" s="60"/>
      <c r="F25" s="61" t="s">
        <v>8</v>
      </c>
      <c r="G25" s="60"/>
      <c r="H25" s="61" t="s">
        <v>8</v>
      </c>
      <c r="I25" s="60"/>
      <c r="J25" s="61" t="s">
        <v>8</v>
      </c>
      <c r="K25" s="60"/>
      <c r="L25" s="61" t="s">
        <v>8</v>
      </c>
      <c r="M25" s="75">
        <f>C25+E25+G25+I25+K25</f>
        <v>0</v>
      </c>
      <c r="N25" s="59" t="str">
        <f>IF(M25 &gt;= 0.75,"Yes","No")</f>
        <v>No</v>
      </c>
    </row>
    <row r="26" spans="1:18" ht="15" customHeight="1" thickTop="1" thickBot="1" x14ac:dyDescent="0.3">
      <c r="A26" s="269" t="s">
        <v>44</v>
      </c>
      <c r="B26" s="269"/>
      <c r="C26" s="152">
        <f>C17 + C19+ C21+ C23+ C25</f>
        <v>0</v>
      </c>
      <c r="D26" s="153" t="str">
        <f>IF(C26&gt;=1,"Yes","No")</f>
        <v>No</v>
      </c>
      <c r="E26" s="152">
        <f>E17 + E19+ E21+ E23+ E25</f>
        <v>0</v>
      </c>
      <c r="F26" s="153" t="str">
        <f>IF(E26&gt;=1,"Yes","No")</f>
        <v>No</v>
      </c>
      <c r="G26" s="152">
        <f>G17 + G19+ G21+ G23+ G25</f>
        <v>0</v>
      </c>
      <c r="H26" s="153" t="str">
        <f>IF(G26&gt;=1,"Yes","No")</f>
        <v>No</v>
      </c>
      <c r="I26" s="152">
        <f>I17 + I19+ I21+ I23+ I25</f>
        <v>0</v>
      </c>
      <c r="J26" s="153" t="str">
        <f>IF(I26&gt;=1,"Yes","No")</f>
        <v>No</v>
      </c>
      <c r="K26" s="152">
        <f>K17 + K19+ K21+ K23+ K25</f>
        <v>0</v>
      </c>
      <c r="L26" s="153" t="str">
        <f>IF(K26&gt;=1,"Yes","No")</f>
        <v>No</v>
      </c>
      <c r="M26" s="152">
        <f>M17 + M19+ M21+ M23+ M25</f>
        <v>0</v>
      </c>
      <c r="N26" s="152"/>
    </row>
    <row r="27" spans="1:18" ht="15.75" thickTop="1" x14ac:dyDescent="0.25">
      <c r="A27" s="302" t="s">
        <v>16</v>
      </c>
      <c r="B27" s="303"/>
      <c r="C27" s="303"/>
      <c r="D27" s="303"/>
      <c r="E27" s="303"/>
      <c r="F27" s="303"/>
      <c r="G27" s="303"/>
      <c r="H27" s="303"/>
      <c r="I27" s="303"/>
      <c r="J27" s="303"/>
      <c r="K27" s="303"/>
      <c r="L27" s="303"/>
      <c r="M27" s="304"/>
      <c r="N27" s="284" t="str">
        <f>IF(M17+M19+M21+M23+M25 &gt;= 5,"Yes","No")</f>
        <v>No</v>
      </c>
    </row>
    <row r="28" spans="1:18" x14ac:dyDescent="0.25">
      <c r="A28" s="305"/>
      <c r="B28" s="306"/>
      <c r="C28" s="306"/>
      <c r="D28" s="306"/>
      <c r="E28" s="306"/>
      <c r="F28" s="306"/>
      <c r="G28" s="306"/>
      <c r="H28" s="306"/>
      <c r="I28" s="306"/>
      <c r="J28" s="306"/>
      <c r="K28" s="306"/>
      <c r="L28" s="306"/>
      <c r="M28" s="307"/>
      <c r="N28" s="285"/>
    </row>
    <row r="29" spans="1:18" x14ac:dyDescent="0.25">
      <c r="A29" s="222" t="s">
        <v>42</v>
      </c>
      <c r="B29" s="223"/>
      <c r="C29" s="230"/>
      <c r="D29" s="230"/>
      <c r="E29" s="230"/>
      <c r="F29" s="230"/>
      <c r="G29" s="230"/>
      <c r="H29" s="230"/>
      <c r="I29" s="230"/>
      <c r="J29" s="230"/>
      <c r="K29" s="230"/>
      <c r="L29" s="230"/>
      <c r="M29" s="154"/>
      <c r="N29" s="154"/>
    </row>
    <row r="30" spans="1:18" x14ac:dyDescent="0.25">
      <c r="A30" s="222"/>
      <c r="B30" s="223"/>
      <c r="C30" s="28"/>
      <c r="D30" s="29" t="s">
        <v>9</v>
      </c>
      <c r="E30" s="28"/>
      <c r="F30" s="29" t="s">
        <v>9</v>
      </c>
      <c r="G30" s="28"/>
      <c r="H30" s="29" t="s">
        <v>9</v>
      </c>
      <c r="I30" s="28"/>
      <c r="J30" s="29" t="s">
        <v>9</v>
      </c>
      <c r="K30" s="28"/>
      <c r="L30" s="29" t="s">
        <v>9</v>
      </c>
      <c r="M30" s="27">
        <f>C30+E30+G30+I30+K30</f>
        <v>0</v>
      </c>
      <c r="N30" s="30" t="str">
        <f>IF(AND(M30&gt;=10,M30&lt;=12),"Yes","No")</f>
        <v>No</v>
      </c>
    </row>
    <row r="31" spans="1:18" ht="30" customHeight="1" x14ac:dyDescent="0.25">
      <c r="A31" s="250" t="s">
        <v>15</v>
      </c>
      <c r="B31" s="286"/>
      <c r="C31" s="209"/>
      <c r="D31" s="209"/>
      <c r="E31" s="210"/>
      <c r="F31" s="187"/>
      <c r="G31" s="187"/>
      <c r="H31" s="187"/>
      <c r="I31" s="187"/>
      <c r="J31" s="187"/>
      <c r="K31" s="187"/>
      <c r="L31" s="187"/>
      <c r="M31" s="54"/>
      <c r="N31" s="54"/>
    </row>
    <row r="32" spans="1:18" x14ac:dyDescent="0.25">
      <c r="A32" s="287"/>
      <c r="B32" s="288"/>
      <c r="C32" s="55"/>
      <c r="D32" s="56" t="s">
        <v>8</v>
      </c>
      <c r="E32" s="57"/>
      <c r="F32" s="56" t="s">
        <v>8</v>
      </c>
      <c r="G32" s="55"/>
      <c r="H32" s="56" t="s">
        <v>8</v>
      </c>
      <c r="I32" s="55"/>
      <c r="J32" s="56" t="s">
        <v>8</v>
      </c>
      <c r="K32" s="55"/>
      <c r="L32" s="56" t="s">
        <v>8</v>
      </c>
      <c r="M32" s="54">
        <f>C32+E32+G32+I32+K32</f>
        <v>0</v>
      </c>
      <c r="N32" s="58" t="str">
        <f>IF(M32 &gt;= 5,"Yes","No")</f>
        <v>No</v>
      </c>
    </row>
    <row r="33" spans="1:14" x14ac:dyDescent="0.25">
      <c r="A33" s="205" t="s">
        <v>36</v>
      </c>
      <c r="B33" s="206"/>
      <c r="C33" s="296" t="s">
        <v>11</v>
      </c>
      <c r="D33" s="296"/>
      <c r="E33" s="296" t="s">
        <v>11</v>
      </c>
      <c r="F33" s="296"/>
      <c r="G33" s="296" t="s">
        <v>11</v>
      </c>
      <c r="H33" s="296"/>
      <c r="I33" s="296" t="s">
        <v>11</v>
      </c>
      <c r="J33" s="296"/>
      <c r="K33" s="296" t="s">
        <v>11</v>
      </c>
      <c r="L33" s="296"/>
      <c r="M33" s="4"/>
      <c r="N33" s="4"/>
    </row>
    <row r="34" spans="1:14" x14ac:dyDescent="0.25">
      <c r="A34" s="207"/>
      <c r="B34" s="208"/>
      <c r="C34" s="10">
        <v>1</v>
      </c>
      <c r="D34" s="5" t="s">
        <v>8</v>
      </c>
      <c r="E34" s="10">
        <v>1</v>
      </c>
      <c r="F34" s="5" t="s">
        <v>8</v>
      </c>
      <c r="G34" s="10">
        <v>1</v>
      </c>
      <c r="H34" s="5" t="s">
        <v>10</v>
      </c>
      <c r="I34" s="10">
        <v>1</v>
      </c>
      <c r="J34" s="5" t="s">
        <v>8</v>
      </c>
      <c r="K34" s="10">
        <v>1</v>
      </c>
      <c r="L34" s="5" t="s">
        <v>8</v>
      </c>
      <c r="M34" s="4">
        <f>C34+E34+G34+I34+K34</f>
        <v>5</v>
      </c>
      <c r="N34" s="6" t="str">
        <f>IF(M34 &gt;= 5,"Yes","No")</f>
        <v>Yes</v>
      </c>
    </row>
  </sheetData>
  <sheetProtection password="CA07" sheet="1" objects="1" scenarios="1" insertRows="0"/>
  <mergeCells count="110">
    <mergeCell ref="G24:H24"/>
    <mergeCell ref="I24:J24"/>
    <mergeCell ref="K20:L20"/>
    <mergeCell ref="A18:B19"/>
    <mergeCell ref="C18:D18"/>
    <mergeCell ref="E18:F18"/>
    <mergeCell ref="G18:H18"/>
    <mergeCell ref="I18:J18"/>
    <mergeCell ref="K18:L18"/>
    <mergeCell ref="A20:B21"/>
    <mergeCell ref="C20:D20"/>
    <mergeCell ref="E20:F20"/>
    <mergeCell ref="G20:H20"/>
    <mergeCell ref="I20:J20"/>
    <mergeCell ref="P2:Q2"/>
    <mergeCell ref="K33:L33"/>
    <mergeCell ref="A12:B13"/>
    <mergeCell ref="C12:D12"/>
    <mergeCell ref="E12:F12"/>
    <mergeCell ref="G12:H12"/>
    <mergeCell ref="I12:J12"/>
    <mergeCell ref="K12:L12"/>
    <mergeCell ref="A33:B34"/>
    <mergeCell ref="C33:D33"/>
    <mergeCell ref="E33:F33"/>
    <mergeCell ref="G33:H33"/>
    <mergeCell ref="I33:J33"/>
    <mergeCell ref="A27:M28"/>
    <mergeCell ref="N27:N28"/>
    <mergeCell ref="A29:B30"/>
    <mergeCell ref="E7:F7"/>
    <mergeCell ref="G7:H7"/>
    <mergeCell ref="K24:L24"/>
    <mergeCell ref="A22:B23"/>
    <mergeCell ref="C22:D22"/>
    <mergeCell ref="E22:F22"/>
    <mergeCell ref="G22:H22"/>
    <mergeCell ref="I22:J22"/>
    <mergeCell ref="C11:L11"/>
    <mergeCell ref="A31:B32"/>
    <mergeCell ref="C31:D31"/>
    <mergeCell ref="E31:F31"/>
    <mergeCell ref="G31:H31"/>
    <mergeCell ref="I31:J31"/>
    <mergeCell ref="K31:L31"/>
    <mergeCell ref="A14:N15"/>
    <mergeCell ref="A16:B17"/>
    <mergeCell ref="C16:D16"/>
    <mergeCell ref="E16:F16"/>
    <mergeCell ref="G16:H16"/>
    <mergeCell ref="I16:J16"/>
    <mergeCell ref="K16:L16"/>
    <mergeCell ref="A26:B26"/>
    <mergeCell ref="C29:D29"/>
    <mergeCell ref="E29:F29"/>
    <mergeCell ref="G29:H29"/>
    <mergeCell ref="I29:J29"/>
    <mergeCell ref="K29:L29"/>
    <mergeCell ref="K22:L22"/>
    <mergeCell ref="A24:B25"/>
    <mergeCell ref="C24:D24"/>
    <mergeCell ref="E24:F24"/>
    <mergeCell ref="K6:L6"/>
    <mergeCell ref="C5:D5"/>
    <mergeCell ref="E5:F5"/>
    <mergeCell ref="G5:H5"/>
    <mergeCell ref="I5:J5"/>
    <mergeCell ref="K5:L5"/>
    <mergeCell ref="C10:D10"/>
    <mergeCell ref="E10:F10"/>
    <mergeCell ref="G10:H10"/>
    <mergeCell ref="I10:J10"/>
    <mergeCell ref="K10:L10"/>
    <mergeCell ref="C8:D8"/>
    <mergeCell ref="E8:F8"/>
    <mergeCell ref="G8:H8"/>
    <mergeCell ref="I8:J8"/>
    <mergeCell ref="K8:L8"/>
    <mergeCell ref="C9:D9"/>
    <mergeCell ref="E9:F9"/>
    <mergeCell ref="G9:H9"/>
    <mergeCell ref="I9:J9"/>
    <mergeCell ref="K9:L9"/>
    <mergeCell ref="I7:J7"/>
    <mergeCell ref="C7:D7"/>
    <mergeCell ref="K7:L7"/>
    <mergeCell ref="P14:R15"/>
    <mergeCell ref="P17:Q18"/>
    <mergeCell ref="A1:N1"/>
    <mergeCell ref="A2:B11"/>
    <mergeCell ref="C2:D2"/>
    <mergeCell ref="E2:F2"/>
    <mergeCell ref="G2:H2"/>
    <mergeCell ref="I2:J2"/>
    <mergeCell ref="K2:L2"/>
    <mergeCell ref="M2:N11"/>
    <mergeCell ref="C3:D3"/>
    <mergeCell ref="E3:F3"/>
    <mergeCell ref="G3:H3"/>
    <mergeCell ref="I3:J3"/>
    <mergeCell ref="K3:L3"/>
    <mergeCell ref="C4:D4"/>
    <mergeCell ref="E4:F4"/>
    <mergeCell ref="G4:H4"/>
    <mergeCell ref="I4:J4"/>
    <mergeCell ref="K4:L4"/>
    <mergeCell ref="C6:D6"/>
    <mergeCell ref="E6:F6"/>
    <mergeCell ref="G6:H6"/>
    <mergeCell ref="I6:J6"/>
  </mergeCells>
  <conditionalFormatting sqref="N13">
    <cfRule type="cellIs" dxfId="41" priority="23" operator="equal">
      <formula>"No"</formula>
    </cfRule>
  </conditionalFormatting>
  <conditionalFormatting sqref="N17">
    <cfRule type="cellIs" dxfId="40" priority="22" operator="equal">
      <formula>"No"</formula>
    </cfRule>
  </conditionalFormatting>
  <conditionalFormatting sqref="N19">
    <cfRule type="cellIs" dxfId="39" priority="21" operator="equal">
      <formula>"No"</formula>
    </cfRule>
  </conditionalFormatting>
  <conditionalFormatting sqref="N21">
    <cfRule type="cellIs" dxfId="38" priority="20" operator="equal">
      <formula>"No"</formula>
    </cfRule>
  </conditionalFormatting>
  <conditionalFormatting sqref="N23">
    <cfRule type="cellIs" dxfId="37" priority="19" operator="equal">
      <formula>"No"</formula>
    </cfRule>
  </conditionalFormatting>
  <conditionalFormatting sqref="N25">
    <cfRule type="cellIs" dxfId="36" priority="18" operator="equal">
      <formula>"No"</formula>
    </cfRule>
  </conditionalFormatting>
  <conditionalFormatting sqref="N27:N28">
    <cfRule type="cellIs" dxfId="35" priority="17" operator="equal">
      <formula>"No"</formula>
    </cfRule>
  </conditionalFormatting>
  <conditionalFormatting sqref="N30">
    <cfRule type="cellIs" dxfId="34" priority="16" operator="equal">
      <formula>"No"</formula>
    </cfRule>
  </conditionalFormatting>
  <conditionalFormatting sqref="N32">
    <cfRule type="cellIs" dxfId="33" priority="15" operator="equal">
      <formula>"No"</formula>
    </cfRule>
  </conditionalFormatting>
  <conditionalFormatting sqref="N34">
    <cfRule type="cellIs" dxfId="32" priority="14" operator="equal">
      <formula>"No"</formula>
    </cfRule>
  </conditionalFormatting>
  <conditionalFormatting sqref="D26">
    <cfRule type="containsText" dxfId="31" priority="13" operator="containsText" text="No">
      <formula>NOT(ISERROR(SEARCH("No",D26)))</formula>
    </cfRule>
  </conditionalFormatting>
  <conditionalFormatting sqref="F26">
    <cfRule type="containsText" dxfId="30" priority="12" operator="containsText" text="No">
      <formula>NOT(ISERROR(SEARCH("No",F26)))</formula>
    </cfRule>
  </conditionalFormatting>
  <conditionalFormatting sqref="F26">
    <cfRule type="containsText" dxfId="29" priority="11" operator="containsText" text="No">
      <formula>NOT(ISERROR(SEARCH("No",F26)))</formula>
    </cfRule>
  </conditionalFormatting>
  <conditionalFormatting sqref="F26">
    <cfRule type="containsText" dxfId="28" priority="10" operator="containsText" text="No">
      <formula>NOT(ISERROR(SEARCH("No",F26)))</formula>
    </cfRule>
  </conditionalFormatting>
  <conditionalFormatting sqref="H26">
    <cfRule type="containsText" dxfId="27" priority="9" operator="containsText" text="No">
      <formula>NOT(ISERROR(SEARCH("No",H26)))</formula>
    </cfRule>
  </conditionalFormatting>
  <conditionalFormatting sqref="H26">
    <cfRule type="containsText" dxfId="26" priority="8" operator="containsText" text="No">
      <formula>NOT(ISERROR(SEARCH("No",H26)))</formula>
    </cfRule>
  </conditionalFormatting>
  <conditionalFormatting sqref="H26">
    <cfRule type="containsText" dxfId="25" priority="7" operator="containsText" text="No">
      <formula>NOT(ISERROR(SEARCH("No",H26)))</formula>
    </cfRule>
  </conditionalFormatting>
  <conditionalFormatting sqref="J26">
    <cfRule type="containsText" dxfId="24" priority="6" operator="containsText" text="No">
      <formula>NOT(ISERROR(SEARCH("No",J26)))</formula>
    </cfRule>
  </conditionalFormatting>
  <conditionalFormatting sqref="J26">
    <cfRule type="containsText" dxfId="23" priority="5" operator="containsText" text="No">
      <formula>NOT(ISERROR(SEARCH("No",J26)))</formula>
    </cfRule>
  </conditionalFormatting>
  <conditionalFormatting sqref="J26">
    <cfRule type="containsText" dxfId="22" priority="4" operator="containsText" text="No">
      <formula>NOT(ISERROR(SEARCH("No",J26)))</formula>
    </cfRule>
  </conditionalFormatting>
  <conditionalFormatting sqref="L26">
    <cfRule type="containsText" dxfId="21" priority="3" operator="containsText" text="No">
      <formula>NOT(ISERROR(SEARCH("No",L26)))</formula>
    </cfRule>
  </conditionalFormatting>
  <conditionalFormatting sqref="L26">
    <cfRule type="containsText" dxfId="20" priority="2" operator="containsText" text="No">
      <formula>NOT(ISERROR(SEARCH("No",L26)))</formula>
    </cfRule>
  </conditionalFormatting>
  <conditionalFormatting sqref="L26">
    <cfRule type="containsText" dxfId="19" priority="1" operator="containsText" text="No">
      <formula>NOT(ISERROR(SEARCH("No",L26)))</formula>
    </cfRule>
  </conditionalFormatting>
  <pageMargins left="0.2" right="0.2" top="0.22" bottom="0.14000000000000001"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I11" sqref="I11:J11"/>
    </sheetView>
  </sheetViews>
  <sheetFormatPr defaultRowHeight="15" x14ac:dyDescent="0.25"/>
  <cols>
    <col min="1" max="1" width="9.140625" style="76"/>
    <col min="2" max="2" width="15.7109375" style="76" customWidth="1"/>
    <col min="3" max="3" width="9.140625" style="1"/>
    <col min="4" max="4" width="9.140625" style="76"/>
    <col min="5" max="5" width="9.140625" style="1"/>
    <col min="6" max="6" width="9.140625" style="76"/>
    <col min="7" max="7" width="9.140625" style="1"/>
    <col min="8" max="8" width="12.140625" style="76" customWidth="1"/>
    <col min="9" max="9" width="9.140625" style="1"/>
    <col min="10" max="10" width="9.140625" style="76"/>
    <col min="11" max="11" width="9.140625" style="1"/>
    <col min="12" max="12" width="9.140625" style="76"/>
    <col min="13" max="13" width="6.28515625" style="1" customWidth="1"/>
    <col min="14" max="14" width="6" style="1" customWidth="1"/>
    <col min="15" max="16384" width="9.140625" style="76"/>
  </cols>
  <sheetData>
    <row r="1" spans="1:18" ht="15.75" customHeight="1" x14ac:dyDescent="0.25">
      <c r="A1" s="194" t="s">
        <v>14</v>
      </c>
      <c r="B1" s="195"/>
      <c r="C1" s="195"/>
      <c r="D1" s="195"/>
      <c r="E1" s="195"/>
      <c r="F1" s="195"/>
      <c r="G1" s="195"/>
      <c r="H1" s="195"/>
      <c r="I1" s="195"/>
      <c r="J1" s="195"/>
      <c r="K1" s="195"/>
      <c r="L1" s="195"/>
      <c r="M1" s="195"/>
      <c r="N1" s="196"/>
    </row>
    <row r="2" spans="1:18" ht="15.75" customHeight="1" x14ac:dyDescent="0.25">
      <c r="A2" s="166" t="s">
        <v>5</v>
      </c>
      <c r="B2" s="178"/>
      <c r="C2" s="177" t="s">
        <v>0</v>
      </c>
      <c r="D2" s="177"/>
      <c r="E2" s="177" t="s">
        <v>1</v>
      </c>
      <c r="F2" s="177"/>
      <c r="G2" s="177" t="s">
        <v>2</v>
      </c>
      <c r="H2" s="177"/>
      <c r="I2" s="177" t="s">
        <v>3</v>
      </c>
      <c r="J2" s="177"/>
      <c r="K2" s="177" t="s">
        <v>4</v>
      </c>
      <c r="L2" s="177"/>
      <c r="M2" s="166" t="s">
        <v>28</v>
      </c>
      <c r="N2" s="167"/>
      <c r="P2" s="192" t="s">
        <v>17</v>
      </c>
      <c r="Q2" s="193"/>
    </row>
    <row r="3" spans="1:18" ht="24.95" customHeight="1" x14ac:dyDescent="0.25">
      <c r="A3" s="179"/>
      <c r="B3" s="180"/>
      <c r="C3" s="163" t="s">
        <v>100</v>
      </c>
      <c r="D3" s="163"/>
      <c r="E3" s="163" t="s">
        <v>99</v>
      </c>
      <c r="F3" s="163"/>
      <c r="G3" s="163" t="s">
        <v>98</v>
      </c>
      <c r="H3" s="163"/>
      <c r="I3" s="163" t="s">
        <v>107</v>
      </c>
      <c r="J3" s="163"/>
      <c r="K3" s="163" t="s">
        <v>97</v>
      </c>
      <c r="L3" s="163"/>
      <c r="M3" s="168"/>
      <c r="N3" s="169"/>
      <c r="P3" s="11" t="s">
        <v>18</v>
      </c>
      <c r="Q3" s="12">
        <v>0.125</v>
      </c>
    </row>
    <row r="4" spans="1:18" ht="24.95" customHeight="1" x14ac:dyDescent="0.25">
      <c r="A4" s="179"/>
      <c r="B4" s="180"/>
      <c r="C4" s="163" t="s">
        <v>96</v>
      </c>
      <c r="D4" s="163"/>
      <c r="E4" s="163" t="s">
        <v>95</v>
      </c>
      <c r="F4" s="163"/>
      <c r="G4" s="163" t="s">
        <v>94</v>
      </c>
      <c r="H4" s="163"/>
      <c r="I4" s="163" t="s">
        <v>108</v>
      </c>
      <c r="J4" s="163"/>
      <c r="K4" s="163" t="s">
        <v>93</v>
      </c>
      <c r="L4" s="163"/>
      <c r="M4" s="168"/>
      <c r="N4" s="169"/>
      <c r="P4" s="11" t="s">
        <v>19</v>
      </c>
      <c r="Q4" s="12">
        <v>0.25</v>
      </c>
    </row>
    <row r="5" spans="1:18" ht="24.95" customHeight="1" x14ac:dyDescent="0.25">
      <c r="A5" s="179"/>
      <c r="B5" s="180"/>
      <c r="C5" s="163" t="s">
        <v>92</v>
      </c>
      <c r="D5" s="163"/>
      <c r="E5" s="163" t="s">
        <v>91</v>
      </c>
      <c r="F5" s="163"/>
      <c r="G5" s="163" t="s">
        <v>90</v>
      </c>
      <c r="H5" s="163"/>
      <c r="I5" s="164" t="s">
        <v>89</v>
      </c>
      <c r="J5" s="165"/>
      <c r="K5" s="163" t="s">
        <v>88</v>
      </c>
      <c r="L5" s="163"/>
      <c r="M5" s="168"/>
      <c r="N5" s="169"/>
      <c r="P5" s="11" t="s">
        <v>20</v>
      </c>
      <c r="Q5" s="12">
        <v>0.375</v>
      </c>
    </row>
    <row r="6" spans="1:18" ht="24.95" customHeight="1" x14ac:dyDescent="0.25">
      <c r="A6" s="179"/>
      <c r="B6" s="180"/>
      <c r="C6" s="163" t="s">
        <v>87</v>
      </c>
      <c r="D6" s="163"/>
      <c r="E6" s="163" t="s">
        <v>86</v>
      </c>
      <c r="F6" s="163"/>
      <c r="G6" s="163" t="s">
        <v>85</v>
      </c>
      <c r="H6" s="163"/>
      <c r="I6" s="163" t="s">
        <v>84</v>
      </c>
      <c r="J6" s="163"/>
      <c r="K6" s="163" t="s">
        <v>83</v>
      </c>
      <c r="L6" s="163"/>
      <c r="M6" s="168"/>
      <c r="N6" s="169"/>
      <c r="P6" s="11" t="s">
        <v>21</v>
      </c>
      <c r="Q6" s="12">
        <v>0.33300000000000002</v>
      </c>
    </row>
    <row r="7" spans="1:18" ht="24.95" customHeight="1" x14ac:dyDescent="0.25">
      <c r="A7" s="179"/>
      <c r="B7" s="180"/>
      <c r="C7" s="164" t="s">
        <v>82</v>
      </c>
      <c r="D7" s="183"/>
      <c r="E7" s="164" t="s">
        <v>81</v>
      </c>
      <c r="F7" s="165"/>
      <c r="G7" s="164" t="s">
        <v>80</v>
      </c>
      <c r="H7" s="165"/>
      <c r="I7" s="164" t="s">
        <v>79</v>
      </c>
      <c r="J7" s="165"/>
      <c r="K7" s="164" t="s">
        <v>78</v>
      </c>
      <c r="L7" s="165"/>
      <c r="M7" s="168"/>
      <c r="N7" s="169"/>
      <c r="P7" s="11" t="s">
        <v>22</v>
      </c>
      <c r="Q7" s="12">
        <v>0.5</v>
      </c>
    </row>
    <row r="8" spans="1:18" ht="24.95" customHeight="1" x14ac:dyDescent="0.25">
      <c r="A8" s="179"/>
      <c r="B8" s="180"/>
      <c r="C8" s="163" t="s">
        <v>11</v>
      </c>
      <c r="D8" s="163"/>
      <c r="E8" s="163" t="s">
        <v>11</v>
      </c>
      <c r="F8" s="163"/>
      <c r="G8" s="163" t="s">
        <v>11</v>
      </c>
      <c r="H8" s="163"/>
      <c r="I8" s="163" t="s">
        <v>11</v>
      </c>
      <c r="J8" s="163"/>
      <c r="K8" s="163" t="s">
        <v>77</v>
      </c>
      <c r="L8" s="163"/>
      <c r="M8" s="168"/>
      <c r="N8" s="169"/>
      <c r="P8" s="11" t="s">
        <v>23</v>
      </c>
      <c r="Q8" s="12">
        <v>0.625</v>
      </c>
    </row>
    <row r="9" spans="1:18" ht="24.95" customHeight="1" x14ac:dyDescent="0.25">
      <c r="A9" s="179"/>
      <c r="B9" s="180"/>
      <c r="C9" s="163"/>
      <c r="D9" s="163"/>
      <c r="E9" s="163"/>
      <c r="F9" s="163"/>
      <c r="G9" s="163"/>
      <c r="H9" s="163"/>
      <c r="I9" s="163"/>
      <c r="J9" s="163"/>
      <c r="K9" s="164" t="s">
        <v>11</v>
      </c>
      <c r="L9" s="165"/>
      <c r="M9" s="168"/>
      <c r="N9" s="169"/>
      <c r="P9" s="11" t="s">
        <v>24</v>
      </c>
      <c r="Q9" s="12">
        <v>0.66600000000000004</v>
      </c>
    </row>
    <row r="10" spans="1:18" ht="15" customHeight="1" x14ac:dyDescent="0.25">
      <c r="A10" s="181"/>
      <c r="B10" s="182"/>
      <c r="C10" s="172"/>
      <c r="D10" s="173"/>
      <c r="E10" s="173"/>
      <c r="F10" s="173"/>
      <c r="G10" s="173"/>
      <c r="H10" s="173"/>
      <c r="I10" s="173"/>
      <c r="J10" s="173"/>
      <c r="K10" s="173"/>
      <c r="L10" s="174"/>
      <c r="M10" s="170"/>
      <c r="N10" s="171"/>
      <c r="P10" s="11" t="s">
        <v>25</v>
      </c>
      <c r="Q10" s="12">
        <v>0.75</v>
      </c>
    </row>
    <row r="11" spans="1:18" ht="30" customHeight="1" x14ac:dyDescent="0.25">
      <c r="A11" s="197" t="s">
        <v>35</v>
      </c>
      <c r="B11" s="198"/>
      <c r="C11" s="200" t="s">
        <v>125</v>
      </c>
      <c r="D11" s="200"/>
      <c r="E11" s="200" t="s">
        <v>76</v>
      </c>
      <c r="F11" s="200"/>
      <c r="G11" s="277" t="s">
        <v>127</v>
      </c>
      <c r="H11" s="277"/>
      <c r="I11" s="200" t="s">
        <v>109</v>
      </c>
      <c r="J11" s="200"/>
      <c r="K11" s="200" t="s">
        <v>75</v>
      </c>
      <c r="L11" s="200"/>
      <c r="M11" s="78"/>
      <c r="N11" s="78"/>
      <c r="P11" s="11" t="s">
        <v>27</v>
      </c>
      <c r="Q11" s="12">
        <v>0.875</v>
      </c>
    </row>
    <row r="12" spans="1:18" x14ac:dyDescent="0.25">
      <c r="A12" s="197"/>
      <c r="B12" s="198"/>
      <c r="C12" s="122">
        <v>1.5</v>
      </c>
      <c r="D12" s="80" t="s">
        <v>9</v>
      </c>
      <c r="E12" s="122">
        <v>2</v>
      </c>
      <c r="F12" s="80" t="s">
        <v>9</v>
      </c>
      <c r="G12" s="122">
        <v>1.5</v>
      </c>
      <c r="H12" s="80" t="s">
        <v>9</v>
      </c>
      <c r="I12" s="122">
        <v>1.5</v>
      </c>
      <c r="J12" s="80" t="s">
        <v>9</v>
      </c>
      <c r="K12" s="122">
        <v>2</v>
      </c>
      <c r="L12" s="80" t="s">
        <v>9</v>
      </c>
      <c r="M12" s="78">
        <f>C12+E12+G12+I12+K12</f>
        <v>8.5</v>
      </c>
      <c r="N12" s="81" t="str">
        <f>IF(AND(M12&gt;=8,M12&lt;=10),"Yes","No")</f>
        <v>Yes</v>
      </c>
      <c r="P12" s="13" t="s">
        <v>26</v>
      </c>
      <c r="Q12" s="14">
        <v>1</v>
      </c>
    </row>
    <row r="13" spans="1:18" ht="15" customHeight="1" x14ac:dyDescent="0.25">
      <c r="A13" s="166" t="s">
        <v>45</v>
      </c>
      <c r="B13" s="190"/>
      <c r="C13" s="190"/>
      <c r="D13" s="190"/>
      <c r="E13" s="190"/>
      <c r="F13" s="190"/>
      <c r="G13" s="190"/>
      <c r="H13" s="190"/>
      <c r="I13" s="190"/>
      <c r="J13" s="190"/>
      <c r="K13" s="190"/>
      <c r="L13" s="190"/>
      <c r="M13" s="190"/>
      <c r="N13" s="167"/>
    </row>
    <row r="14" spans="1:18" x14ac:dyDescent="0.25">
      <c r="A14" s="168"/>
      <c r="B14" s="191"/>
      <c r="C14" s="191"/>
      <c r="D14" s="191"/>
      <c r="E14" s="191"/>
      <c r="F14" s="191"/>
      <c r="G14" s="191"/>
      <c r="H14" s="191"/>
      <c r="I14" s="191"/>
      <c r="J14" s="191"/>
      <c r="K14" s="191"/>
      <c r="L14" s="191"/>
      <c r="M14" s="191"/>
      <c r="N14" s="169"/>
      <c r="P14" s="161" t="s">
        <v>48</v>
      </c>
      <c r="Q14" s="161"/>
      <c r="R14" s="161"/>
    </row>
    <row r="15" spans="1:18" x14ac:dyDescent="0.25">
      <c r="A15" s="212" t="s">
        <v>29</v>
      </c>
      <c r="B15" s="213"/>
      <c r="C15" s="186"/>
      <c r="D15" s="186"/>
      <c r="E15" s="186" t="s">
        <v>74</v>
      </c>
      <c r="F15" s="186"/>
      <c r="G15" s="186"/>
      <c r="H15" s="186"/>
      <c r="I15" s="186" t="s">
        <v>73</v>
      </c>
      <c r="J15" s="186"/>
      <c r="K15" s="186"/>
      <c r="L15" s="186"/>
      <c r="M15" s="82"/>
      <c r="N15" s="83"/>
      <c r="P15" s="161"/>
      <c r="Q15" s="161"/>
      <c r="R15" s="161"/>
    </row>
    <row r="16" spans="1:18" x14ac:dyDescent="0.25">
      <c r="A16" s="212"/>
      <c r="B16" s="213"/>
      <c r="C16" s="115"/>
      <c r="D16" s="85" t="s">
        <v>8</v>
      </c>
      <c r="E16" s="115">
        <v>0.5</v>
      </c>
      <c r="F16" s="85" t="s">
        <v>8</v>
      </c>
      <c r="G16" s="115"/>
      <c r="H16" s="85" t="s">
        <v>8</v>
      </c>
      <c r="I16" s="115">
        <v>0.5</v>
      </c>
      <c r="J16" s="85" t="s">
        <v>8</v>
      </c>
      <c r="K16" s="115"/>
      <c r="L16" s="85" t="s">
        <v>8</v>
      </c>
      <c r="M16" s="82">
        <f>C16+E16+G16+I16+K16</f>
        <v>1</v>
      </c>
      <c r="N16" s="86" t="str">
        <f>IF(M16 &gt;= 0.5,"Yes","No")</f>
        <v>Yes</v>
      </c>
    </row>
    <row r="17" spans="1:17" x14ac:dyDescent="0.25">
      <c r="A17" s="214" t="s">
        <v>30</v>
      </c>
      <c r="B17" s="215"/>
      <c r="C17" s="199" t="s">
        <v>72</v>
      </c>
      <c r="D17" s="201"/>
      <c r="E17" s="199" t="s">
        <v>71</v>
      </c>
      <c r="F17" s="199"/>
      <c r="G17" s="199"/>
      <c r="H17" s="199"/>
      <c r="I17" s="199" t="s">
        <v>70</v>
      </c>
      <c r="J17" s="199"/>
      <c r="K17" s="199"/>
      <c r="L17" s="199"/>
      <c r="M17" s="87"/>
      <c r="N17" s="87"/>
      <c r="P17" s="162" t="s">
        <v>49</v>
      </c>
      <c r="Q17" s="162"/>
    </row>
    <row r="18" spans="1:17" x14ac:dyDescent="0.25">
      <c r="A18" s="214"/>
      <c r="B18" s="215"/>
      <c r="C18" s="116">
        <v>0.5</v>
      </c>
      <c r="D18" s="89" t="s">
        <v>8</v>
      </c>
      <c r="E18" s="116">
        <v>0.25</v>
      </c>
      <c r="F18" s="89" t="s">
        <v>8</v>
      </c>
      <c r="G18" s="116"/>
      <c r="H18" s="89" t="s">
        <v>8</v>
      </c>
      <c r="I18" s="116">
        <v>0.25</v>
      </c>
      <c r="J18" s="89" t="s">
        <v>8</v>
      </c>
      <c r="K18" s="116"/>
      <c r="L18" s="89" t="s">
        <v>8</v>
      </c>
      <c r="M18" s="87">
        <f>C18+E18+G18+I18+K18</f>
        <v>1</v>
      </c>
      <c r="N18" s="90" t="str">
        <f>IF(M18 &gt;= 0.75,"Yes","No")</f>
        <v>Yes</v>
      </c>
      <c r="P18" s="162"/>
      <c r="Q18" s="162"/>
    </row>
    <row r="19" spans="1:17" ht="15" customHeight="1" x14ac:dyDescent="0.25">
      <c r="A19" s="216" t="s">
        <v>31</v>
      </c>
      <c r="B19" s="217"/>
      <c r="C19" s="202"/>
      <c r="D19" s="202"/>
      <c r="E19" s="202"/>
      <c r="F19" s="202"/>
      <c r="G19" s="202"/>
      <c r="H19" s="202"/>
      <c r="I19" s="203"/>
      <c r="J19" s="204"/>
      <c r="K19" s="202" t="s">
        <v>69</v>
      </c>
      <c r="L19" s="202"/>
      <c r="M19" s="91"/>
      <c r="N19" s="91"/>
    </row>
    <row r="20" spans="1:17" x14ac:dyDescent="0.25">
      <c r="A20" s="216"/>
      <c r="B20" s="217"/>
      <c r="C20" s="121"/>
      <c r="D20" s="93" t="s">
        <v>8</v>
      </c>
      <c r="E20" s="121"/>
      <c r="F20" s="93" t="s">
        <v>8</v>
      </c>
      <c r="G20" s="121"/>
      <c r="H20" s="93" t="s">
        <v>8</v>
      </c>
      <c r="I20" s="121"/>
      <c r="J20" s="93" t="s">
        <v>8</v>
      </c>
      <c r="K20" s="121">
        <v>0.5</v>
      </c>
      <c r="L20" s="93" t="s">
        <v>8</v>
      </c>
      <c r="M20" s="91">
        <f>C20+E20+G20+I20+K20</f>
        <v>0.5</v>
      </c>
      <c r="N20" s="94" t="str">
        <f>IF(M20 &gt;= 0.5,"Yes","No")</f>
        <v>Yes</v>
      </c>
    </row>
    <row r="21" spans="1:17" ht="15" customHeight="1" x14ac:dyDescent="0.25">
      <c r="A21" s="218" t="s">
        <v>32</v>
      </c>
      <c r="B21" s="219"/>
      <c r="C21" s="188"/>
      <c r="D21" s="188"/>
      <c r="E21" s="188"/>
      <c r="F21" s="188"/>
      <c r="G21" s="188" t="s">
        <v>68</v>
      </c>
      <c r="H21" s="188"/>
      <c r="I21" s="188"/>
      <c r="J21" s="188"/>
      <c r="K21" s="188" t="s">
        <v>67</v>
      </c>
      <c r="L21" s="188"/>
      <c r="M21" s="95"/>
      <c r="N21" s="95"/>
    </row>
    <row r="22" spans="1:17" x14ac:dyDescent="0.25">
      <c r="A22" s="218"/>
      <c r="B22" s="219"/>
      <c r="C22" s="117"/>
      <c r="D22" s="97" t="s">
        <v>8</v>
      </c>
      <c r="E22" s="117"/>
      <c r="F22" s="97" t="s">
        <v>8</v>
      </c>
      <c r="G22" s="117">
        <v>0.5</v>
      </c>
      <c r="H22" s="97" t="s">
        <v>8</v>
      </c>
      <c r="I22" s="117"/>
      <c r="J22" s="97" t="s">
        <v>8</v>
      </c>
      <c r="K22" s="117">
        <v>0.25</v>
      </c>
      <c r="L22" s="97" t="s">
        <v>8</v>
      </c>
      <c r="M22" s="95">
        <f>C22+E22+G22+I22+K22</f>
        <v>0.75</v>
      </c>
      <c r="N22" s="98" t="str">
        <f>IF(M22 &gt;= 0.5,"Yes","No")</f>
        <v>Yes</v>
      </c>
      <c r="Q22" s="77"/>
    </row>
    <row r="23" spans="1:17" x14ac:dyDescent="0.25">
      <c r="A23" s="220" t="s">
        <v>33</v>
      </c>
      <c r="B23" s="221"/>
      <c r="C23" s="185" t="s">
        <v>66</v>
      </c>
      <c r="D23" s="185"/>
      <c r="E23" s="185"/>
      <c r="F23" s="185"/>
      <c r="G23" s="185" t="s">
        <v>65</v>
      </c>
      <c r="H23" s="185"/>
      <c r="I23" s="185"/>
      <c r="J23" s="185"/>
      <c r="K23" s="185" t="s">
        <v>64</v>
      </c>
      <c r="L23" s="185"/>
      <c r="M23" s="99"/>
      <c r="N23" s="99"/>
    </row>
    <row r="24" spans="1:17" ht="15.75" thickBot="1" x14ac:dyDescent="0.3">
      <c r="A24" s="220"/>
      <c r="B24" s="221"/>
      <c r="C24" s="100">
        <v>0.25</v>
      </c>
      <c r="D24" s="101" t="s">
        <v>8</v>
      </c>
      <c r="E24" s="100"/>
      <c r="F24" s="101" t="s">
        <v>8</v>
      </c>
      <c r="G24" s="100">
        <v>0.25</v>
      </c>
      <c r="H24" s="101" t="s">
        <v>8</v>
      </c>
      <c r="I24" s="100"/>
      <c r="J24" s="101" t="s">
        <v>8</v>
      </c>
      <c r="K24" s="100">
        <v>0.25</v>
      </c>
      <c r="L24" s="101" t="s">
        <v>8</v>
      </c>
      <c r="M24" s="102">
        <f>C24+E24+G24+I24+K24</f>
        <v>0.75</v>
      </c>
      <c r="N24" s="103" t="str">
        <f>IF(M24 &gt;= 0.5,"Yes","No")</f>
        <v>Yes</v>
      </c>
    </row>
    <row r="25" spans="1:17" s="150" customFormat="1" ht="16.5" thickTop="1" thickBot="1" x14ac:dyDescent="0.3">
      <c r="A25" s="189" t="s">
        <v>44</v>
      </c>
      <c r="B25" s="189"/>
      <c r="C25" s="148">
        <f>C16 + C18+ C20+ C22+ C24</f>
        <v>0.75</v>
      </c>
      <c r="D25" s="149" t="str">
        <f>IF(C25&gt;=0.75,"Yes","No")</f>
        <v>Yes</v>
      </c>
      <c r="E25" s="148">
        <f>E16 + E18+ E20+ E22+ E24</f>
        <v>0.75</v>
      </c>
      <c r="F25" s="149" t="str">
        <f>IF(E25&gt;=0.75,"Yes","No")</f>
        <v>Yes</v>
      </c>
      <c r="G25" s="148">
        <f>G16 + G18+ G20+ G22+ G24</f>
        <v>0.75</v>
      </c>
      <c r="H25" s="149" t="str">
        <f>IF(G25&gt;=0.75,"Yes","No")</f>
        <v>Yes</v>
      </c>
      <c r="I25" s="148">
        <f>I16 + I18+ I20+ I22+ I24</f>
        <v>0.75</v>
      </c>
      <c r="J25" s="149" t="str">
        <f>IF(I25&gt;=0.75,"Yes","No")</f>
        <v>Yes</v>
      </c>
      <c r="K25" s="148">
        <f>K16 + K18+ K20+ K22+ K24</f>
        <v>1</v>
      </c>
      <c r="L25" s="149" t="str">
        <f>IF(K25&gt;=0.75,"Yes","No")</f>
        <v>Yes</v>
      </c>
      <c r="M25" s="148">
        <f>M16 + M18+ M20+ M22+ M24</f>
        <v>4</v>
      </c>
      <c r="N25" s="148"/>
    </row>
    <row r="26" spans="1:17" ht="15.75" customHeight="1" thickTop="1" x14ac:dyDescent="0.25">
      <c r="A26" s="316" t="s">
        <v>7</v>
      </c>
      <c r="B26" s="317"/>
      <c r="C26" s="317"/>
      <c r="D26" s="317"/>
      <c r="E26" s="317"/>
      <c r="F26" s="317"/>
      <c r="G26" s="317"/>
      <c r="H26" s="317"/>
      <c r="I26" s="317"/>
      <c r="J26" s="317"/>
      <c r="K26" s="317"/>
      <c r="L26" s="317"/>
      <c r="M26" s="318"/>
      <c r="N26" s="314" t="str">
        <f>IF(M16+M18+M20+M22+M24 &gt;= 3.75,"Yes","No")</f>
        <v>Yes</v>
      </c>
    </row>
    <row r="27" spans="1:17" ht="15" customHeight="1" x14ac:dyDescent="0.25">
      <c r="A27" s="319"/>
      <c r="B27" s="320"/>
      <c r="C27" s="320"/>
      <c r="D27" s="320"/>
      <c r="E27" s="320"/>
      <c r="F27" s="320"/>
      <c r="G27" s="320"/>
      <c r="H27" s="320"/>
      <c r="I27" s="320"/>
      <c r="J27" s="320"/>
      <c r="K27" s="320"/>
      <c r="L27" s="320"/>
      <c r="M27" s="321"/>
      <c r="N27" s="315"/>
    </row>
    <row r="28" spans="1:17" ht="15" customHeight="1" x14ac:dyDescent="0.25">
      <c r="A28" s="222" t="s">
        <v>34</v>
      </c>
      <c r="B28" s="223"/>
      <c r="C28" s="230" t="s">
        <v>63</v>
      </c>
      <c r="D28" s="230"/>
      <c r="E28" s="231" t="s">
        <v>62</v>
      </c>
      <c r="F28" s="231"/>
      <c r="G28" s="231" t="s">
        <v>61</v>
      </c>
      <c r="H28" s="231"/>
      <c r="I28" s="231" t="s">
        <v>60</v>
      </c>
      <c r="J28" s="231"/>
      <c r="K28" s="230" t="s">
        <v>59</v>
      </c>
      <c r="L28" s="230"/>
      <c r="M28" s="151"/>
      <c r="N28" s="44"/>
    </row>
    <row r="29" spans="1:17" x14ac:dyDescent="0.25">
      <c r="A29" s="222"/>
      <c r="B29" s="223"/>
      <c r="C29" s="120">
        <v>1.5</v>
      </c>
      <c r="D29" s="46" t="s">
        <v>9</v>
      </c>
      <c r="E29" s="120">
        <v>1.5</v>
      </c>
      <c r="F29" s="46" t="s">
        <v>9</v>
      </c>
      <c r="G29" s="120">
        <v>1.5</v>
      </c>
      <c r="H29" s="46" t="s">
        <v>9</v>
      </c>
      <c r="I29" s="120">
        <v>2</v>
      </c>
      <c r="J29" s="46" t="s">
        <v>9</v>
      </c>
      <c r="K29" s="120">
        <v>1.5</v>
      </c>
      <c r="L29" s="46" t="s">
        <v>9</v>
      </c>
      <c r="M29" s="44">
        <f>C29+E29+G29+I29+K29</f>
        <v>8</v>
      </c>
      <c r="N29" s="47" t="str">
        <f>IF(AND(M29&gt;=8,M29&lt;=9),"Yes","No")</f>
        <v>Yes</v>
      </c>
    </row>
    <row r="30" spans="1:17" x14ac:dyDescent="0.25">
      <c r="A30" s="211" t="s">
        <v>6</v>
      </c>
      <c r="B30" s="211"/>
      <c r="C30" s="209" t="s">
        <v>58</v>
      </c>
      <c r="D30" s="209"/>
      <c r="E30" s="210" t="s">
        <v>57</v>
      </c>
      <c r="F30" s="187"/>
      <c r="G30" s="187" t="s">
        <v>56</v>
      </c>
      <c r="H30" s="187"/>
      <c r="I30" s="187" t="s">
        <v>55</v>
      </c>
      <c r="J30" s="187"/>
      <c r="K30" s="187" t="s">
        <v>54</v>
      </c>
      <c r="L30" s="187"/>
      <c r="M30" s="49"/>
      <c r="N30" s="49"/>
    </row>
    <row r="31" spans="1:17" x14ac:dyDescent="0.25">
      <c r="A31" s="211"/>
      <c r="B31" s="211"/>
      <c r="C31" s="113">
        <v>0.5</v>
      </c>
      <c r="D31" s="114" t="s">
        <v>8</v>
      </c>
      <c r="E31" s="143">
        <v>0.5</v>
      </c>
      <c r="F31" s="141" t="s">
        <v>8</v>
      </c>
      <c r="G31" s="142">
        <v>0.5</v>
      </c>
      <c r="H31" s="141" t="s">
        <v>8</v>
      </c>
      <c r="I31" s="142">
        <v>0.5</v>
      </c>
      <c r="J31" s="141" t="s">
        <v>8</v>
      </c>
      <c r="K31" s="142">
        <v>0.5</v>
      </c>
      <c r="L31" s="141" t="s">
        <v>8</v>
      </c>
      <c r="M31" s="49">
        <f>C31+E31+G31+I31+K31</f>
        <v>2.5</v>
      </c>
      <c r="N31" s="53" t="str">
        <f>IF(M31 &gt;= 2.5,"Yes","No")</f>
        <v>Yes</v>
      </c>
    </row>
    <row r="32" spans="1:17" ht="30" customHeight="1" x14ac:dyDescent="0.25">
      <c r="A32" s="205" t="s">
        <v>36</v>
      </c>
      <c r="B32" s="206"/>
      <c r="C32" s="184" t="s">
        <v>11</v>
      </c>
      <c r="D32" s="184"/>
      <c r="E32" s="184" t="s">
        <v>11</v>
      </c>
      <c r="F32" s="184"/>
      <c r="G32" s="184" t="s">
        <v>11</v>
      </c>
      <c r="H32" s="184"/>
      <c r="I32" s="184" t="s">
        <v>11</v>
      </c>
      <c r="J32" s="184"/>
      <c r="K32" s="184" t="s">
        <v>11</v>
      </c>
      <c r="L32" s="184"/>
      <c r="M32" s="41"/>
      <c r="N32" s="41"/>
    </row>
    <row r="33" spans="1:14" ht="24.95" customHeight="1" x14ac:dyDescent="0.25">
      <c r="A33" s="207"/>
      <c r="B33" s="208"/>
      <c r="C33" s="118">
        <v>1</v>
      </c>
      <c r="D33" s="43" t="s">
        <v>8</v>
      </c>
      <c r="E33" s="118">
        <v>1</v>
      </c>
      <c r="F33" s="43" t="s">
        <v>8</v>
      </c>
      <c r="G33" s="118">
        <v>1</v>
      </c>
      <c r="H33" s="43" t="s">
        <v>10</v>
      </c>
      <c r="I33" s="118">
        <v>1</v>
      </c>
      <c r="J33" s="43" t="s">
        <v>8</v>
      </c>
      <c r="K33" s="118">
        <v>1</v>
      </c>
      <c r="L33" s="43" t="s">
        <v>8</v>
      </c>
      <c r="M33" s="41">
        <f>C33+E33+G33+I33+K33</f>
        <v>5</v>
      </c>
      <c r="N33" s="124" t="str">
        <f>IF(M33 &gt;= 5,"Yes","No")</f>
        <v>Yes</v>
      </c>
    </row>
  </sheetData>
  <sheetProtection password="CA07" sheet="1" objects="1" scenarios="1" insertRows="0"/>
  <mergeCells count="105">
    <mergeCell ref="K32:L32"/>
    <mergeCell ref="I32:J32"/>
    <mergeCell ref="G32:H32"/>
    <mergeCell ref="E32:F32"/>
    <mergeCell ref="I28:J28"/>
    <mergeCell ref="G28:H28"/>
    <mergeCell ref="E28:F28"/>
    <mergeCell ref="C28:D28"/>
    <mergeCell ref="A21:B22"/>
    <mergeCell ref="A23:B24"/>
    <mergeCell ref="A28:B29"/>
    <mergeCell ref="K30:L30"/>
    <mergeCell ref="I30:J30"/>
    <mergeCell ref="C21:D21"/>
    <mergeCell ref="G21:H21"/>
    <mergeCell ref="E21:F21"/>
    <mergeCell ref="C19:D19"/>
    <mergeCell ref="K2:L2"/>
    <mergeCell ref="K9:L9"/>
    <mergeCell ref="A32:B33"/>
    <mergeCell ref="C30:D30"/>
    <mergeCell ref="E30:F30"/>
    <mergeCell ref="G30:H30"/>
    <mergeCell ref="A30:B31"/>
    <mergeCell ref="A15:B16"/>
    <mergeCell ref="A17:B18"/>
    <mergeCell ref="A19:B20"/>
    <mergeCell ref="E11:F11"/>
    <mergeCell ref="C11:D11"/>
    <mergeCell ref="K23:L23"/>
    <mergeCell ref="I23:J23"/>
    <mergeCell ref="G23:H23"/>
    <mergeCell ref="C17:D17"/>
    <mergeCell ref="C23:D23"/>
    <mergeCell ref="K19:L19"/>
    <mergeCell ref="I19:J19"/>
    <mergeCell ref="C32:D32"/>
    <mergeCell ref="A26:M27"/>
    <mergeCell ref="K28:L28"/>
    <mergeCell ref="A25:B25"/>
    <mergeCell ref="A13:N14"/>
    <mergeCell ref="P2:Q2"/>
    <mergeCell ref="A1:N1"/>
    <mergeCell ref="A11:B12"/>
    <mergeCell ref="K17:L17"/>
    <mergeCell ref="I17:J17"/>
    <mergeCell ref="K11:L11"/>
    <mergeCell ref="I11:J11"/>
    <mergeCell ref="G11:H11"/>
    <mergeCell ref="I15:J15"/>
    <mergeCell ref="G15:H15"/>
    <mergeCell ref="E15:F15"/>
    <mergeCell ref="A2:B10"/>
    <mergeCell ref="P14:R15"/>
    <mergeCell ref="P17:Q18"/>
    <mergeCell ref="E5:F5"/>
    <mergeCell ref="E17:F17"/>
    <mergeCell ref="E19:F19"/>
    <mergeCell ref="I21:J21"/>
    <mergeCell ref="K21:L21"/>
    <mergeCell ref="C8:D8"/>
    <mergeCell ref="C9:D9"/>
    <mergeCell ref="C2:D2"/>
    <mergeCell ref="C7:D7"/>
    <mergeCell ref="E23:F23"/>
    <mergeCell ref="C15:D15"/>
    <mergeCell ref="C3:D3"/>
    <mergeCell ref="C4:D4"/>
    <mergeCell ref="C5:D5"/>
    <mergeCell ref="C6:D6"/>
    <mergeCell ref="I4:J4"/>
    <mergeCell ref="E2:F2"/>
    <mergeCell ref="G2:H2"/>
    <mergeCell ref="I2:J2"/>
    <mergeCell ref="I3:J3"/>
    <mergeCell ref="E8:F8"/>
    <mergeCell ref="E4:F4"/>
    <mergeCell ref="E3:F3"/>
    <mergeCell ref="E7:F7"/>
    <mergeCell ref="E9:F9"/>
    <mergeCell ref="E6:F6"/>
    <mergeCell ref="N26:N27"/>
    <mergeCell ref="G9:H9"/>
    <mergeCell ref="G8:H8"/>
    <mergeCell ref="G6:H6"/>
    <mergeCell ref="G5:H5"/>
    <mergeCell ref="G4:H4"/>
    <mergeCell ref="I9:J9"/>
    <mergeCell ref="I8:J8"/>
    <mergeCell ref="I6:J6"/>
    <mergeCell ref="I5:J5"/>
    <mergeCell ref="K15:L15"/>
    <mergeCell ref="G7:H7"/>
    <mergeCell ref="I7:J7"/>
    <mergeCell ref="K7:L7"/>
    <mergeCell ref="K8:L8"/>
    <mergeCell ref="K6:L6"/>
    <mergeCell ref="K5:L5"/>
    <mergeCell ref="K4:L4"/>
    <mergeCell ref="G19:H19"/>
    <mergeCell ref="G17:H17"/>
    <mergeCell ref="M2:N10"/>
    <mergeCell ref="C10:L10"/>
    <mergeCell ref="G3:H3"/>
    <mergeCell ref="K3:L3"/>
  </mergeCells>
  <conditionalFormatting sqref="N12">
    <cfRule type="cellIs" dxfId="18" priority="15" operator="equal">
      <formula>"No"</formula>
    </cfRule>
  </conditionalFormatting>
  <conditionalFormatting sqref="N16">
    <cfRule type="cellIs" dxfId="17" priority="14" operator="equal">
      <formula>"No"</formula>
    </cfRule>
  </conditionalFormatting>
  <conditionalFormatting sqref="N18">
    <cfRule type="cellIs" dxfId="16" priority="13" operator="equal">
      <formula>"No"</formula>
    </cfRule>
  </conditionalFormatting>
  <conditionalFormatting sqref="N20">
    <cfRule type="cellIs" dxfId="15" priority="12" operator="equal">
      <formula>"No"</formula>
    </cfRule>
  </conditionalFormatting>
  <conditionalFormatting sqref="N22">
    <cfRule type="cellIs" dxfId="14" priority="11" operator="equal">
      <formula>"No"</formula>
    </cfRule>
  </conditionalFormatting>
  <conditionalFormatting sqref="N24">
    <cfRule type="cellIs" dxfId="13" priority="10" operator="equal">
      <formula>"No"</formula>
    </cfRule>
  </conditionalFormatting>
  <conditionalFormatting sqref="N26:N27">
    <cfRule type="cellIs" dxfId="12" priority="9" operator="equal">
      <formula>"No"</formula>
    </cfRule>
  </conditionalFormatting>
  <conditionalFormatting sqref="N29">
    <cfRule type="cellIs" dxfId="11" priority="8" operator="equal">
      <formula>"No"</formula>
    </cfRule>
  </conditionalFormatting>
  <conditionalFormatting sqref="N31">
    <cfRule type="cellIs" dxfId="10" priority="7" operator="equal">
      <formula>"No"</formula>
    </cfRule>
  </conditionalFormatting>
  <conditionalFormatting sqref="N33">
    <cfRule type="cellIs" dxfId="9" priority="6" operator="equal">
      <formula>"No"</formula>
    </cfRule>
  </conditionalFormatting>
  <conditionalFormatting sqref="D25">
    <cfRule type="containsText" dxfId="8" priority="5" operator="containsText" text="No">
      <formula>NOT(ISERROR(SEARCH("No",D25)))</formula>
    </cfRule>
  </conditionalFormatting>
  <conditionalFormatting sqref="F25">
    <cfRule type="containsText" dxfId="7" priority="4" operator="containsText" text="No">
      <formula>NOT(ISERROR(SEARCH("No",F25)))</formula>
    </cfRule>
  </conditionalFormatting>
  <conditionalFormatting sqref="H25">
    <cfRule type="containsText" dxfId="6" priority="3" operator="containsText" text="No">
      <formula>NOT(ISERROR(SEARCH("No",H25)))</formula>
    </cfRule>
  </conditionalFormatting>
  <conditionalFormatting sqref="J25">
    <cfRule type="containsText" dxfId="5" priority="2" operator="containsText" text="No">
      <formula>NOT(ISERROR(SEARCH("No",J25)))</formula>
    </cfRule>
  </conditionalFormatting>
  <conditionalFormatting sqref="L25">
    <cfRule type="containsText" dxfId="4" priority="1" operator="containsText" text="No">
      <formula>NOT(ISERROR(SEARCH("No",L25)))</formula>
    </cfRule>
  </conditionalFormatting>
  <pageMargins left="0.25" right="0.25" top="0.31"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4" workbookViewId="0">
      <selection activeCell="I11" sqref="I11:J11"/>
    </sheetView>
  </sheetViews>
  <sheetFormatPr defaultRowHeight="15" x14ac:dyDescent="0.25"/>
  <cols>
    <col min="1" max="1" width="9.140625" style="76"/>
    <col min="2" max="2" width="15.140625" style="76" customWidth="1"/>
    <col min="3" max="7" width="9.140625" style="76"/>
    <col min="8" max="8" width="12" style="76" customWidth="1"/>
    <col min="9" max="12" width="9.140625" style="76"/>
    <col min="13" max="14" width="7.28515625" style="76" customWidth="1"/>
    <col min="15" max="16384" width="9.140625" style="76"/>
  </cols>
  <sheetData>
    <row r="1" spans="1:18" x14ac:dyDescent="0.25">
      <c r="A1" s="194" t="s">
        <v>13</v>
      </c>
      <c r="B1" s="195"/>
      <c r="C1" s="195"/>
      <c r="D1" s="195"/>
      <c r="E1" s="195"/>
      <c r="F1" s="195"/>
      <c r="G1" s="195"/>
      <c r="H1" s="195"/>
      <c r="I1" s="195"/>
      <c r="J1" s="195"/>
      <c r="K1" s="195"/>
      <c r="L1" s="195"/>
      <c r="M1" s="195"/>
      <c r="N1" s="196"/>
    </row>
    <row r="2" spans="1:18" x14ac:dyDescent="0.25">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x14ac:dyDescent="0.25">
      <c r="A3" s="234"/>
      <c r="B3" s="235"/>
      <c r="C3" s="163" t="s">
        <v>100</v>
      </c>
      <c r="D3" s="163"/>
      <c r="E3" s="163" t="s">
        <v>99</v>
      </c>
      <c r="F3" s="163"/>
      <c r="G3" s="163" t="s">
        <v>98</v>
      </c>
      <c r="H3" s="163"/>
      <c r="I3" s="163" t="s">
        <v>107</v>
      </c>
      <c r="J3" s="163"/>
      <c r="K3" s="163" t="s">
        <v>97</v>
      </c>
      <c r="L3" s="163"/>
      <c r="M3" s="235"/>
      <c r="N3" s="241"/>
      <c r="P3" s="11" t="s">
        <v>18</v>
      </c>
      <c r="Q3" s="12">
        <v>0.125</v>
      </c>
    </row>
    <row r="4" spans="1:18" ht="24.95" customHeight="1" x14ac:dyDescent="0.25">
      <c r="A4" s="234"/>
      <c r="B4" s="235"/>
      <c r="C4" s="163" t="s">
        <v>96</v>
      </c>
      <c r="D4" s="163"/>
      <c r="E4" s="163" t="s">
        <v>95</v>
      </c>
      <c r="F4" s="163"/>
      <c r="G4" s="163" t="s">
        <v>94</v>
      </c>
      <c r="H4" s="163"/>
      <c r="I4" s="163" t="s">
        <v>108</v>
      </c>
      <c r="J4" s="163"/>
      <c r="K4" s="163" t="s">
        <v>93</v>
      </c>
      <c r="L4" s="163"/>
      <c r="M4" s="235"/>
      <c r="N4" s="241"/>
      <c r="P4" s="11" t="s">
        <v>19</v>
      </c>
      <c r="Q4" s="12">
        <v>0.25</v>
      </c>
    </row>
    <row r="5" spans="1:18" ht="24.95" customHeight="1" x14ac:dyDescent="0.25">
      <c r="A5" s="234"/>
      <c r="B5" s="235"/>
      <c r="C5" s="163" t="s">
        <v>92</v>
      </c>
      <c r="D5" s="163"/>
      <c r="E5" s="163" t="s">
        <v>91</v>
      </c>
      <c r="F5" s="163"/>
      <c r="G5" s="163" t="s">
        <v>90</v>
      </c>
      <c r="H5" s="163"/>
      <c r="I5" s="164" t="s">
        <v>89</v>
      </c>
      <c r="J5" s="165"/>
      <c r="K5" s="163" t="s">
        <v>88</v>
      </c>
      <c r="L5" s="163"/>
      <c r="M5" s="235"/>
      <c r="N5" s="241"/>
      <c r="P5" s="11" t="s">
        <v>20</v>
      </c>
      <c r="Q5" s="12">
        <v>0.375</v>
      </c>
    </row>
    <row r="6" spans="1:18" ht="24.95" customHeight="1" x14ac:dyDescent="0.25">
      <c r="A6" s="234"/>
      <c r="B6" s="235"/>
      <c r="C6" s="163" t="s">
        <v>87</v>
      </c>
      <c r="D6" s="163"/>
      <c r="E6" s="163" t="s">
        <v>86</v>
      </c>
      <c r="F6" s="163"/>
      <c r="G6" s="163" t="s">
        <v>85</v>
      </c>
      <c r="H6" s="163"/>
      <c r="I6" s="163" t="s">
        <v>84</v>
      </c>
      <c r="J6" s="163"/>
      <c r="K6" s="163" t="s">
        <v>83</v>
      </c>
      <c r="L6" s="163"/>
      <c r="M6" s="235"/>
      <c r="N6" s="241"/>
      <c r="P6" s="11" t="s">
        <v>21</v>
      </c>
      <c r="Q6" s="12">
        <v>0.33300000000000002</v>
      </c>
    </row>
    <row r="7" spans="1:18" ht="24.95" customHeight="1" x14ac:dyDescent="0.25">
      <c r="A7" s="234"/>
      <c r="B7" s="235"/>
      <c r="C7" s="164" t="s">
        <v>82</v>
      </c>
      <c r="D7" s="183"/>
      <c r="E7" s="164" t="s">
        <v>81</v>
      </c>
      <c r="F7" s="165"/>
      <c r="G7" s="164" t="s">
        <v>80</v>
      </c>
      <c r="H7" s="165"/>
      <c r="I7" s="164" t="s">
        <v>79</v>
      </c>
      <c r="J7" s="165"/>
      <c r="K7" s="164" t="s">
        <v>78</v>
      </c>
      <c r="L7" s="165"/>
      <c r="M7" s="235"/>
      <c r="N7" s="241"/>
      <c r="P7" s="11" t="s">
        <v>22</v>
      </c>
      <c r="Q7" s="12">
        <v>0.5</v>
      </c>
    </row>
    <row r="8" spans="1:18" ht="24.95" customHeight="1" x14ac:dyDescent="0.25">
      <c r="A8" s="234"/>
      <c r="B8" s="235"/>
      <c r="C8" s="163" t="s">
        <v>11</v>
      </c>
      <c r="D8" s="163"/>
      <c r="E8" s="163" t="s">
        <v>11</v>
      </c>
      <c r="F8" s="163"/>
      <c r="G8" s="163" t="s">
        <v>11</v>
      </c>
      <c r="H8" s="163"/>
      <c r="I8" s="163" t="s">
        <v>11</v>
      </c>
      <c r="J8" s="163"/>
      <c r="K8" s="163" t="s">
        <v>77</v>
      </c>
      <c r="L8" s="163"/>
      <c r="M8" s="235"/>
      <c r="N8" s="241"/>
      <c r="P8" s="11" t="s">
        <v>23</v>
      </c>
      <c r="Q8" s="12">
        <v>0.625</v>
      </c>
    </row>
    <row r="9" spans="1:18" ht="24.95" customHeight="1" x14ac:dyDescent="0.25">
      <c r="A9" s="234"/>
      <c r="B9" s="235"/>
      <c r="C9" s="163"/>
      <c r="D9" s="163"/>
      <c r="E9" s="163"/>
      <c r="F9" s="163"/>
      <c r="G9" s="163"/>
      <c r="H9" s="163"/>
      <c r="I9" s="163"/>
      <c r="J9" s="163"/>
      <c r="K9" s="164" t="s">
        <v>11</v>
      </c>
      <c r="L9" s="165"/>
      <c r="M9" s="235"/>
      <c r="N9" s="241"/>
      <c r="P9" s="11" t="s">
        <v>24</v>
      </c>
      <c r="Q9" s="12">
        <v>0.66600000000000004</v>
      </c>
    </row>
    <row r="10" spans="1:18" x14ac:dyDescent="0.25">
      <c r="A10" s="236"/>
      <c r="B10" s="237"/>
      <c r="C10" s="247"/>
      <c r="D10" s="248"/>
      <c r="E10" s="248"/>
      <c r="F10" s="248"/>
      <c r="G10" s="248"/>
      <c r="H10" s="248"/>
      <c r="I10" s="248"/>
      <c r="J10" s="248"/>
      <c r="K10" s="248"/>
      <c r="L10" s="249"/>
      <c r="M10" s="237"/>
      <c r="N10" s="242"/>
      <c r="P10" s="11" t="s">
        <v>25</v>
      </c>
      <c r="Q10" s="12">
        <v>0.75</v>
      </c>
    </row>
    <row r="11" spans="1:18" ht="30" customHeight="1" x14ac:dyDescent="0.25">
      <c r="A11" s="273" t="s">
        <v>47</v>
      </c>
      <c r="B11" s="274"/>
      <c r="C11" s="200" t="s">
        <v>126</v>
      </c>
      <c r="D11" s="200"/>
      <c r="E11" s="200" t="s">
        <v>76</v>
      </c>
      <c r="F11" s="200"/>
      <c r="G11" s="277" t="s">
        <v>128</v>
      </c>
      <c r="H11" s="277"/>
      <c r="I11" s="200" t="s">
        <v>109</v>
      </c>
      <c r="J11" s="200"/>
      <c r="K11" s="200" t="s">
        <v>106</v>
      </c>
      <c r="L11" s="200"/>
      <c r="M11" s="65"/>
      <c r="N11" s="66"/>
      <c r="P11" s="11" t="s">
        <v>27</v>
      </c>
      <c r="Q11" s="12">
        <v>0.875</v>
      </c>
    </row>
    <row r="12" spans="1:18" x14ac:dyDescent="0.25">
      <c r="A12" s="275"/>
      <c r="B12" s="276"/>
      <c r="C12" s="125">
        <v>2</v>
      </c>
      <c r="D12" s="68" t="s">
        <v>9</v>
      </c>
      <c r="E12" s="125">
        <v>2</v>
      </c>
      <c r="F12" s="68" t="s">
        <v>9</v>
      </c>
      <c r="G12" s="125">
        <v>2.25</v>
      </c>
      <c r="H12" s="68" t="s">
        <v>9</v>
      </c>
      <c r="I12" s="125">
        <v>1.5</v>
      </c>
      <c r="J12" s="68" t="s">
        <v>9</v>
      </c>
      <c r="K12" s="125">
        <v>2</v>
      </c>
      <c r="L12" s="68" t="s">
        <v>9</v>
      </c>
      <c r="M12" s="65">
        <f>C12+E12+G12+I12+K12</f>
        <v>9.75</v>
      </c>
      <c r="N12" s="69" t="str">
        <f>IF(AND(M12&gt;=9,M12&lt;=10),"Yes","No")</f>
        <v>Yes</v>
      </c>
      <c r="P12" s="13" t="s">
        <v>26</v>
      </c>
      <c r="Q12" s="14">
        <v>1</v>
      </c>
    </row>
    <row r="13" spans="1:18" ht="8.1" customHeight="1" x14ac:dyDescent="0.25">
      <c r="A13" s="234" t="s">
        <v>50</v>
      </c>
      <c r="B13" s="235"/>
      <c r="C13" s="235"/>
      <c r="D13" s="235"/>
      <c r="E13" s="235"/>
      <c r="F13" s="235"/>
      <c r="G13" s="235"/>
      <c r="H13" s="235"/>
      <c r="I13" s="235"/>
      <c r="J13" s="235"/>
      <c r="K13" s="235"/>
      <c r="L13" s="235"/>
      <c r="M13" s="235"/>
      <c r="N13" s="241"/>
      <c r="P13" s="2"/>
      <c r="Q13" s="2"/>
    </row>
    <row r="14" spans="1:18" ht="8.1" customHeight="1" x14ac:dyDescent="0.25">
      <c r="A14" s="234"/>
      <c r="B14" s="235"/>
      <c r="C14" s="235"/>
      <c r="D14" s="235"/>
      <c r="E14" s="235"/>
      <c r="F14" s="235"/>
      <c r="G14" s="235"/>
      <c r="H14" s="235"/>
      <c r="I14" s="235"/>
      <c r="J14" s="235"/>
      <c r="K14" s="235"/>
      <c r="L14" s="235"/>
      <c r="M14" s="235"/>
      <c r="N14" s="241"/>
      <c r="P14" s="144"/>
      <c r="Q14" s="144"/>
      <c r="R14" s="144"/>
    </row>
    <row r="15" spans="1:18" x14ac:dyDescent="0.25">
      <c r="A15" s="244" t="s">
        <v>29</v>
      </c>
      <c r="B15" s="245"/>
      <c r="C15" s="186"/>
      <c r="D15" s="186"/>
      <c r="E15" s="186" t="s">
        <v>105</v>
      </c>
      <c r="F15" s="186"/>
      <c r="G15" s="186"/>
      <c r="H15" s="186"/>
      <c r="I15" s="186" t="s">
        <v>104</v>
      </c>
      <c r="J15" s="186"/>
      <c r="K15" s="186"/>
      <c r="L15" s="186"/>
      <c r="M15" s="32"/>
      <c r="N15" s="15"/>
      <c r="P15" s="330" t="s">
        <v>48</v>
      </c>
      <c r="Q15" s="331"/>
      <c r="R15" s="144"/>
    </row>
    <row r="16" spans="1:18" x14ac:dyDescent="0.25">
      <c r="A16" s="244"/>
      <c r="B16" s="245"/>
      <c r="C16" s="130"/>
      <c r="D16" s="34" t="s">
        <v>8</v>
      </c>
      <c r="E16" s="130">
        <v>0.5</v>
      </c>
      <c r="F16" s="34" t="s">
        <v>8</v>
      </c>
      <c r="G16" s="130"/>
      <c r="H16" s="34" t="s">
        <v>8</v>
      </c>
      <c r="I16" s="130">
        <v>0.5</v>
      </c>
      <c r="J16" s="34" t="s">
        <v>8</v>
      </c>
      <c r="K16" s="130"/>
      <c r="L16" s="34" t="s">
        <v>8</v>
      </c>
      <c r="M16" s="106">
        <f>C16+E16+G16+I16+K16</f>
        <v>1</v>
      </c>
      <c r="N16" s="18" t="str">
        <f>IF(M16 &gt;= 0.5,"Yes","No")</f>
        <v>Yes</v>
      </c>
      <c r="P16" s="331"/>
      <c r="Q16" s="331"/>
    </row>
    <row r="17" spans="1:17" ht="15" customHeight="1" x14ac:dyDescent="0.25">
      <c r="A17" s="258" t="s">
        <v>30</v>
      </c>
      <c r="B17" s="259"/>
      <c r="C17" s="260"/>
      <c r="D17" s="260"/>
      <c r="E17" s="260" t="s">
        <v>71</v>
      </c>
      <c r="F17" s="260"/>
      <c r="G17" s="260"/>
      <c r="H17" s="260"/>
      <c r="I17" s="260" t="s">
        <v>70</v>
      </c>
      <c r="J17" s="260"/>
      <c r="K17" s="260"/>
      <c r="L17" s="260"/>
      <c r="M17" s="108"/>
      <c r="N17" s="22"/>
      <c r="P17" s="331"/>
      <c r="Q17" s="331"/>
    </row>
    <row r="18" spans="1:17" x14ac:dyDescent="0.25">
      <c r="A18" s="258"/>
      <c r="B18" s="259"/>
      <c r="C18" s="129">
        <v>0.5</v>
      </c>
      <c r="D18" s="36" t="s">
        <v>8</v>
      </c>
      <c r="E18" s="129">
        <v>0.25</v>
      </c>
      <c r="F18" s="36" t="s">
        <v>8</v>
      </c>
      <c r="G18" s="129"/>
      <c r="H18" s="36" t="s">
        <v>8</v>
      </c>
      <c r="I18" s="129">
        <v>0.25</v>
      </c>
      <c r="J18" s="36" t="s">
        <v>8</v>
      </c>
      <c r="K18" s="129"/>
      <c r="L18" s="36" t="s">
        <v>8</v>
      </c>
      <c r="M18" s="108">
        <f>C18+E18+G18+I18+K18</f>
        <v>1</v>
      </c>
      <c r="N18" s="22" t="str">
        <f>IF(M18 &gt;= 0.75,"Yes","No")</f>
        <v>Yes</v>
      </c>
      <c r="P18" s="138"/>
      <c r="Q18" s="138"/>
    </row>
    <row r="19" spans="1:17" x14ac:dyDescent="0.25">
      <c r="A19" s="261" t="s">
        <v>31</v>
      </c>
      <c r="B19" s="262"/>
      <c r="C19" s="257"/>
      <c r="D19" s="257"/>
      <c r="E19" s="257"/>
      <c r="F19" s="257"/>
      <c r="G19" s="257"/>
      <c r="H19" s="257"/>
      <c r="I19" s="257"/>
      <c r="J19" s="257"/>
      <c r="K19" s="257" t="s">
        <v>69</v>
      </c>
      <c r="L19" s="257"/>
      <c r="M19" s="109"/>
      <c r="N19" s="26"/>
      <c r="P19" s="162" t="s">
        <v>49</v>
      </c>
      <c r="Q19" s="331"/>
    </row>
    <row r="20" spans="1:17" x14ac:dyDescent="0.25">
      <c r="A20" s="261"/>
      <c r="B20" s="262"/>
      <c r="C20" s="128"/>
      <c r="D20" s="38" t="s">
        <v>8</v>
      </c>
      <c r="E20" s="128"/>
      <c r="F20" s="38" t="s">
        <v>8</v>
      </c>
      <c r="G20" s="128"/>
      <c r="H20" s="38" t="s">
        <v>8</v>
      </c>
      <c r="I20" s="128"/>
      <c r="J20" s="38" t="s">
        <v>8</v>
      </c>
      <c r="K20" s="128">
        <v>0.5</v>
      </c>
      <c r="L20" s="38" t="s">
        <v>8</v>
      </c>
      <c r="M20" s="109">
        <f>C20+E20+G20+I20+K20</f>
        <v>0.5</v>
      </c>
      <c r="N20" s="26" t="str">
        <f>IF(M20 &gt;= 0.5,"Yes","No")</f>
        <v>Yes</v>
      </c>
      <c r="P20" s="331"/>
      <c r="Q20" s="331"/>
    </row>
    <row r="21" spans="1:17" x14ac:dyDescent="0.25">
      <c r="A21" s="264" t="s">
        <v>38</v>
      </c>
      <c r="B21" s="265"/>
      <c r="C21" s="266"/>
      <c r="D21" s="266"/>
      <c r="E21" s="266"/>
      <c r="F21" s="266"/>
      <c r="G21" s="266" t="s">
        <v>68</v>
      </c>
      <c r="H21" s="266"/>
      <c r="I21" s="266"/>
      <c r="J21" s="266"/>
      <c r="K21" s="266" t="s">
        <v>67</v>
      </c>
      <c r="L21" s="266"/>
      <c r="M21" s="110"/>
      <c r="N21" s="8"/>
    </row>
    <row r="22" spans="1:17" x14ac:dyDescent="0.25">
      <c r="A22" s="264"/>
      <c r="B22" s="265"/>
      <c r="C22" s="126"/>
      <c r="D22" s="40" t="s">
        <v>8</v>
      </c>
      <c r="E22" s="126"/>
      <c r="F22" s="40" t="s">
        <v>8</v>
      </c>
      <c r="G22" s="126">
        <v>0.5</v>
      </c>
      <c r="H22" s="40" t="s">
        <v>8</v>
      </c>
      <c r="I22" s="126"/>
      <c r="J22" s="40" t="s">
        <v>8</v>
      </c>
      <c r="K22" s="126"/>
      <c r="L22" s="40" t="s">
        <v>8</v>
      </c>
      <c r="M22" s="110">
        <f>C22+E22+G22+I22+K22</f>
        <v>0.5</v>
      </c>
      <c r="N22" s="8" t="str">
        <f>IF(M22 &gt;= 0.5,"Yes","No")</f>
        <v>Yes</v>
      </c>
    </row>
    <row r="23" spans="1:17" x14ac:dyDescent="0.25">
      <c r="A23" s="267" t="s">
        <v>39</v>
      </c>
      <c r="B23" s="268"/>
      <c r="C23" s="263" t="s">
        <v>66</v>
      </c>
      <c r="D23" s="263"/>
      <c r="E23" s="263"/>
      <c r="F23" s="263"/>
      <c r="G23" s="263"/>
      <c r="H23" s="263"/>
      <c r="I23" s="263"/>
      <c r="J23" s="263"/>
      <c r="K23" s="263" t="s">
        <v>64</v>
      </c>
      <c r="L23" s="263"/>
      <c r="M23" s="111"/>
      <c r="N23" s="107"/>
    </row>
    <row r="24" spans="1:17" ht="15.75" thickBot="1" x14ac:dyDescent="0.3">
      <c r="A24" s="267"/>
      <c r="B24" s="268"/>
      <c r="C24" s="62">
        <v>0.25</v>
      </c>
      <c r="D24" s="63" t="s">
        <v>8</v>
      </c>
      <c r="E24" s="62"/>
      <c r="F24" s="63" t="s">
        <v>8</v>
      </c>
      <c r="G24" s="62">
        <v>0.25</v>
      </c>
      <c r="H24" s="63" t="s">
        <v>8</v>
      </c>
      <c r="I24" s="62"/>
      <c r="J24" s="63" t="s">
        <v>8</v>
      </c>
      <c r="K24" s="62">
        <v>0.25</v>
      </c>
      <c r="L24" s="63" t="s">
        <v>8</v>
      </c>
      <c r="M24" s="112">
        <f>C24+E24+G24+I24+K24</f>
        <v>0.75</v>
      </c>
      <c r="N24" s="59" t="str">
        <f>IF(M24 &gt;= 0.5,"Yes","No")</f>
        <v>Yes</v>
      </c>
    </row>
    <row r="25" spans="1:17" s="150" customFormat="1" ht="15" customHeight="1" thickTop="1" thickBot="1" x14ac:dyDescent="0.3">
      <c r="A25" s="269" t="s">
        <v>44</v>
      </c>
      <c r="B25" s="269"/>
      <c r="C25" s="152">
        <f>C16 + C18+ C20+ C22+ C24</f>
        <v>0.75</v>
      </c>
      <c r="D25" s="153" t="str">
        <f>IF(C25&gt;=0.75,"Yes","No")</f>
        <v>Yes</v>
      </c>
      <c r="E25" s="152">
        <f>E16 + E18+ E20+ E22+ E24</f>
        <v>0.75</v>
      </c>
      <c r="F25" s="153" t="str">
        <f>IF(E25&gt;=0.75,"Yes","No")</f>
        <v>Yes</v>
      </c>
      <c r="G25" s="152">
        <f>G16 + G18+ G20+ G22+ G24</f>
        <v>0.75</v>
      </c>
      <c r="H25" s="153" t="str">
        <f>IF(G25&gt;=0.75,"Yes","No")</f>
        <v>Yes</v>
      </c>
      <c r="I25" s="152">
        <f>I16 + I18+ I20+ I22+ I24</f>
        <v>0.75</v>
      </c>
      <c r="J25" s="153" t="str">
        <f>IF(I25&gt;=0.75,"Yes","No")</f>
        <v>Yes</v>
      </c>
      <c r="K25" s="152">
        <f>K16 + K18+ K20+ K22+ K24</f>
        <v>0.75</v>
      </c>
      <c r="L25" s="153" t="str">
        <f>IF(K25&gt;=0.75,"Yes","No")</f>
        <v>Yes</v>
      </c>
      <c r="M25" s="152">
        <f>M16 + M18+ M20+ M22+ M24</f>
        <v>3.75</v>
      </c>
      <c r="N25" s="152"/>
    </row>
    <row r="26" spans="1:17" ht="8.1" customHeight="1" thickTop="1" x14ac:dyDescent="0.25">
      <c r="A26" s="324" t="s">
        <v>7</v>
      </c>
      <c r="B26" s="325"/>
      <c r="C26" s="325"/>
      <c r="D26" s="325"/>
      <c r="E26" s="325"/>
      <c r="F26" s="325"/>
      <c r="G26" s="325"/>
      <c r="H26" s="325"/>
      <c r="I26" s="325"/>
      <c r="J26" s="325"/>
      <c r="K26" s="325"/>
      <c r="L26" s="325"/>
      <c r="M26" s="326"/>
      <c r="N26" s="322" t="str">
        <f>IF(M16+M18+M20+M22+M24 &gt;= 3.75,"Yes","No")</f>
        <v>Yes</v>
      </c>
    </row>
    <row r="27" spans="1:17" ht="8.1" customHeight="1" x14ac:dyDescent="0.25">
      <c r="A27" s="327"/>
      <c r="B27" s="328"/>
      <c r="C27" s="328"/>
      <c r="D27" s="328"/>
      <c r="E27" s="328"/>
      <c r="F27" s="328"/>
      <c r="G27" s="328"/>
      <c r="H27" s="328"/>
      <c r="I27" s="328"/>
      <c r="J27" s="328"/>
      <c r="K27" s="328"/>
      <c r="L27" s="328"/>
      <c r="M27" s="329"/>
      <c r="N27" s="323"/>
    </row>
    <row r="28" spans="1:17" ht="15" customHeight="1" x14ac:dyDescent="0.25">
      <c r="A28" s="222" t="s">
        <v>46</v>
      </c>
      <c r="B28" s="223"/>
      <c r="C28" s="230" t="s">
        <v>96</v>
      </c>
      <c r="D28" s="230"/>
      <c r="E28" s="231" t="s">
        <v>103</v>
      </c>
      <c r="F28" s="231"/>
      <c r="G28" s="231" t="s">
        <v>61</v>
      </c>
      <c r="H28" s="231"/>
      <c r="I28" s="231" t="s">
        <v>102</v>
      </c>
      <c r="J28" s="231"/>
      <c r="K28" s="230" t="s">
        <v>59</v>
      </c>
      <c r="L28" s="230"/>
      <c r="M28" s="151"/>
      <c r="N28" s="30"/>
    </row>
    <row r="29" spans="1:17" x14ac:dyDescent="0.25">
      <c r="A29" s="222"/>
      <c r="B29" s="223"/>
      <c r="C29" s="120">
        <v>1.5</v>
      </c>
      <c r="D29" s="46" t="s">
        <v>9</v>
      </c>
      <c r="E29" s="120">
        <v>1.5</v>
      </c>
      <c r="F29" s="46" t="s">
        <v>9</v>
      </c>
      <c r="G29" s="120">
        <v>1.75</v>
      </c>
      <c r="H29" s="46" t="s">
        <v>9</v>
      </c>
      <c r="I29" s="120">
        <v>2</v>
      </c>
      <c r="J29" s="46" t="s">
        <v>9</v>
      </c>
      <c r="K29" s="120">
        <v>1.5</v>
      </c>
      <c r="L29" s="46" t="s">
        <v>9</v>
      </c>
      <c r="M29" s="44">
        <f>C29+E29+G29+I29+K29</f>
        <v>8.25</v>
      </c>
      <c r="N29" s="73" t="str">
        <f>IF(AND(M29&gt;=8,M29&lt;=10),"Yes","No")</f>
        <v>Yes</v>
      </c>
    </row>
    <row r="30" spans="1:17" x14ac:dyDescent="0.25">
      <c r="A30" s="250" t="s">
        <v>37</v>
      </c>
      <c r="B30" s="251"/>
      <c r="C30" s="254" t="s">
        <v>101</v>
      </c>
      <c r="D30" s="254"/>
      <c r="E30" s="255" t="s">
        <v>57</v>
      </c>
      <c r="F30" s="256"/>
      <c r="G30" s="256" t="s">
        <v>56</v>
      </c>
      <c r="H30" s="256"/>
      <c r="I30" s="256" t="s">
        <v>55</v>
      </c>
      <c r="J30" s="256"/>
      <c r="K30" s="256" t="s">
        <v>54</v>
      </c>
      <c r="L30" s="256"/>
      <c r="M30" s="54"/>
      <c r="N30" s="58"/>
    </row>
    <row r="31" spans="1:17" x14ac:dyDescent="0.25">
      <c r="A31" s="252"/>
      <c r="B31" s="253"/>
      <c r="C31" s="127">
        <v>0.5</v>
      </c>
      <c r="D31" s="56" t="s">
        <v>8</v>
      </c>
      <c r="E31" s="57">
        <v>0.5</v>
      </c>
      <c r="F31" s="56" t="s">
        <v>8</v>
      </c>
      <c r="G31" s="127">
        <v>0.5</v>
      </c>
      <c r="H31" s="56" t="s">
        <v>8</v>
      </c>
      <c r="I31" s="127">
        <v>0.5</v>
      </c>
      <c r="J31" s="56" t="s">
        <v>8</v>
      </c>
      <c r="K31" s="127">
        <v>0.5</v>
      </c>
      <c r="L31" s="56" t="s">
        <v>8</v>
      </c>
      <c r="M31" s="58">
        <f>C31+E31+G31+I31+K31</f>
        <v>2.5</v>
      </c>
      <c r="N31" s="58" t="str">
        <f>IF(M31 &gt;= 2.5,"Yes","No")</f>
        <v>Yes</v>
      </c>
    </row>
    <row r="32" spans="1:17" x14ac:dyDescent="0.25">
      <c r="A32" s="205" t="s">
        <v>36</v>
      </c>
      <c r="B32" s="206"/>
      <c r="C32" s="272" t="s">
        <v>11</v>
      </c>
      <c r="D32" s="272"/>
      <c r="E32" s="272" t="s">
        <v>11</v>
      </c>
      <c r="F32" s="272"/>
      <c r="G32" s="272" t="s">
        <v>11</v>
      </c>
      <c r="H32" s="272"/>
      <c r="I32" s="272" t="s">
        <v>11</v>
      </c>
      <c r="J32" s="272"/>
      <c r="K32" s="272" t="s">
        <v>11</v>
      </c>
      <c r="L32" s="272"/>
      <c r="M32" s="41"/>
      <c r="N32" s="6"/>
    </row>
    <row r="33" spans="1:14" x14ac:dyDescent="0.25">
      <c r="A33" s="207"/>
      <c r="B33" s="208"/>
      <c r="C33" s="124">
        <v>1</v>
      </c>
      <c r="D33" s="43" t="s">
        <v>8</v>
      </c>
      <c r="E33" s="124">
        <v>1</v>
      </c>
      <c r="F33" s="43" t="s">
        <v>8</v>
      </c>
      <c r="G33" s="124">
        <v>1</v>
      </c>
      <c r="H33" s="43" t="s">
        <v>10</v>
      </c>
      <c r="I33" s="124">
        <v>1</v>
      </c>
      <c r="J33" s="43" t="s">
        <v>8</v>
      </c>
      <c r="K33" s="124">
        <v>1</v>
      </c>
      <c r="L33" s="43" t="s">
        <v>8</v>
      </c>
      <c r="M33" s="124">
        <f>C33+E33+G33+I33+K33</f>
        <v>5</v>
      </c>
      <c r="N33" s="6" t="str">
        <f>IF(M33 &gt;= 5,"Yes","No")</f>
        <v>Yes</v>
      </c>
    </row>
  </sheetData>
  <sheetProtection password="CA07" sheet="1" objects="1" scenarios="1" insertRows="0"/>
  <dataConsolidate/>
  <mergeCells count="105">
    <mergeCell ref="A19:B20"/>
    <mergeCell ref="C19:D19"/>
    <mergeCell ref="E19:F19"/>
    <mergeCell ref="G19:H19"/>
    <mergeCell ref="I19:J19"/>
    <mergeCell ref="C9:D9"/>
    <mergeCell ref="E9:F9"/>
    <mergeCell ref="P15:Q17"/>
    <mergeCell ref="P19:Q20"/>
    <mergeCell ref="I11:J11"/>
    <mergeCell ref="K11:L11"/>
    <mergeCell ref="A17:B18"/>
    <mergeCell ref="C17:D17"/>
    <mergeCell ref="E17:F17"/>
    <mergeCell ref="G17:H17"/>
    <mergeCell ref="E15:F15"/>
    <mergeCell ref="G15:H15"/>
    <mergeCell ref="I15:J15"/>
    <mergeCell ref="A11:B12"/>
    <mergeCell ref="P2:Q2"/>
    <mergeCell ref="I17:J17"/>
    <mergeCell ref="K17:L17"/>
    <mergeCell ref="K6:L6"/>
    <mergeCell ref="C5:D5"/>
    <mergeCell ref="E5:F5"/>
    <mergeCell ref="G5:H5"/>
    <mergeCell ref="I5:J5"/>
    <mergeCell ref="K5:L5"/>
    <mergeCell ref="C6:D6"/>
    <mergeCell ref="K8:L8"/>
    <mergeCell ref="C8:D8"/>
    <mergeCell ref="E8:F8"/>
    <mergeCell ref="C11:D11"/>
    <mergeCell ref="E11:F11"/>
    <mergeCell ref="G11:H11"/>
    <mergeCell ref="K9:L9"/>
    <mergeCell ref="A13:N14"/>
    <mergeCell ref="A15:B16"/>
    <mergeCell ref="C15:D15"/>
    <mergeCell ref="K15:L15"/>
    <mergeCell ref="C10:L10"/>
    <mergeCell ref="G9:H9"/>
    <mergeCell ref="I9:J9"/>
    <mergeCell ref="A32:B33"/>
    <mergeCell ref="C32:D32"/>
    <mergeCell ref="E32:F32"/>
    <mergeCell ref="G32:H32"/>
    <mergeCell ref="I32:J32"/>
    <mergeCell ref="A26:M27"/>
    <mergeCell ref="A30:B31"/>
    <mergeCell ref="C30:D30"/>
    <mergeCell ref="E30:F30"/>
    <mergeCell ref="K28:L28"/>
    <mergeCell ref="K32:L32"/>
    <mergeCell ref="G30:H30"/>
    <mergeCell ref="I30:J30"/>
    <mergeCell ref="K30:L30"/>
    <mergeCell ref="G28:H28"/>
    <mergeCell ref="I28:J28"/>
    <mergeCell ref="A28:B29"/>
    <mergeCell ref="C28:D28"/>
    <mergeCell ref="E28:F28"/>
    <mergeCell ref="A23:B24"/>
    <mergeCell ref="A25:B25"/>
    <mergeCell ref="K23:L23"/>
    <mergeCell ref="A21:B22"/>
    <mergeCell ref="C21:D21"/>
    <mergeCell ref="C23:D23"/>
    <mergeCell ref="E23:F23"/>
    <mergeCell ref="G23:H23"/>
    <mergeCell ref="I23:J23"/>
    <mergeCell ref="N26:N27"/>
    <mergeCell ref="K19:L19"/>
    <mergeCell ref="K3:L3"/>
    <mergeCell ref="C4:D4"/>
    <mergeCell ref="E4:F4"/>
    <mergeCell ref="G4:H4"/>
    <mergeCell ref="I4:J4"/>
    <mergeCell ref="K4:L4"/>
    <mergeCell ref="E21:F21"/>
    <mergeCell ref="G21:H21"/>
    <mergeCell ref="I21:J21"/>
    <mergeCell ref="K21:L21"/>
    <mergeCell ref="A1:N1"/>
    <mergeCell ref="A2:B10"/>
    <mergeCell ref="C2:D2"/>
    <mergeCell ref="E2:F2"/>
    <mergeCell ref="G2:H2"/>
    <mergeCell ref="I2:J2"/>
    <mergeCell ref="K2:L2"/>
    <mergeCell ref="M2:N10"/>
    <mergeCell ref="C3:D3"/>
    <mergeCell ref="E3:F3"/>
    <mergeCell ref="E6:F6"/>
    <mergeCell ref="G6:H6"/>
    <mergeCell ref="I6:J6"/>
    <mergeCell ref="K7:L7"/>
    <mergeCell ref="G8:H8"/>
    <mergeCell ref="I8:J8"/>
    <mergeCell ref="G3:H3"/>
    <mergeCell ref="I3:J3"/>
    <mergeCell ref="C7:D7"/>
    <mergeCell ref="E7:F7"/>
    <mergeCell ref="G7:H7"/>
    <mergeCell ref="I7:J7"/>
  </mergeCells>
  <conditionalFormatting sqref="N12 N16 N18 N20 N22 N24 N26:N27 N29 N31 N33">
    <cfRule type="cellIs" dxfId="3" priority="2" operator="equal">
      <formula>"No"</formula>
    </cfRule>
  </conditionalFormatting>
  <conditionalFormatting sqref="D25 F25 H25 J25 L25">
    <cfRule type="containsText" dxfId="2" priority="1" operator="containsText" text="No">
      <formula>NOT(ISERROR(SEARCH("No",D25)))</formula>
    </cfRule>
  </conditionalFormatting>
  <pageMargins left="0.2" right="0.2" top="0.32" bottom="0.75" header="0.3" footer="0.3"/>
  <pageSetup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4" workbookViewId="0">
      <selection activeCell="C11" sqref="C11:D11"/>
    </sheetView>
  </sheetViews>
  <sheetFormatPr defaultRowHeight="15" x14ac:dyDescent="0.25"/>
  <cols>
    <col min="1" max="1" width="9.140625" style="76"/>
    <col min="2" max="2" width="14.5703125" style="76" customWidth="1"/>
    <col min="3" max="16384" width="9.140625" style="76"/>
  </cols>
  <sheetData>
    <row r="1" spans="1:18" x14ac:dyDescent="0.25">
      <c r="A1" s="194" t="s">
        <v>12</v>
      </c>
      <c r="B1" s="195"/>
      <c r="C1" s="195"/>
      <c r="D1" s="195"/>
      <c r="E1" s="195"/>
      <c r="F1" s="195"/>
      <c r="G1" s="195"/>
      <c r="H1" s="195"/>
      <c r="I1" s="195"/>
      <c r="J1" s="195"/>
      <c r="K1" s="195"/>
      <c r="L1" s="195"/>
      <c r="M1" s="195"/>
      <c r="N1" s="196"/>
    </row>
    <row r="2" spans="1:18" x14ac:dyDescent="0.25">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x14ac:dyDescent="0.25">
      <c r="A3" s="234"/>
      <c r="B3" s="235"/>
      <c r="C3" s="163" t="s">
        <v>100</v>
      </c>
      <c r="D3" s="163"/>
      <c r="E3" s="163" t="s">
        <v>99</v>
      </c>
      <c r="F3" s="163"/>
      <c r="G3" s="163" t="s">
        <v>98</v>
      </c>
      <c r="H3" s="163"/>
      <c r="I3" s="163" t="s">
        <v>112</v>
      </c>
      <c r="J3" s="163"/>
      <c r="K3" s="163" t="s">
        <v>97</v>
      </c>
      <c r="L3" s="163"/>
      <c r="M3" s="235"/>
      <c r="N3" s="241"/>
      <c r="P3" s="11" t="s">
        <v>18</v>
      </c>
      <c r="Q3" s="12">
        <v>0.125</v>
      </c>
    </row>
    <row r="4" spans="1:18" ht="24.95" customHeight="1" x14ac:dyDescent="0.25">
      <c r="A4" s="234"/>
      <c r="B4" s="235"/>
      <c r="C4" s="163" t="s">
        <v>96</v>
      </c>
      <c r="D4" s="163"/>
      <c r="E4" s="163" t="s">
        <v>95</v>
      </c>
      <c r="F4" s="163"/>
      <c r="G4" s="163" t="s">
        <v>94</v>
      </c>
      <c r="H4" s="163"/>
      <c r="I4" s="163" t="s">
        <v>129</v>
      </c>
      <c r="J4" s="163"/>
      <c r="K4" s="163" t="s">
        <v>93</v>
      </c>
      <c r="L4" s="163"/>
      <c r="M4" s="235"/>
      <c r="N4" s="241"/>
      <c r="P4" s="11" t="s">
        <v>19</v>
      </c>
      <c r="Q4" s="12">
        <v>0.25</v>
      </c>
    </row>
    <row r="5" spans="1:18" ht="24.95" customHeight="1" x14ac:dyDescent="0.25">
      <c r="A5" s="234"/>
      <c r="B5" s="235"/>
      <c r="C5" s="163" t="s">
        <v>92</v>
      </c>
      <c r="D5" s="163"/>
      <c r="E5" s="163" t="s">
        <v>91</v>
      </c>
      <c r="F5" s="163"/>
      <c r="G5" s="163" t="s">
        <v>90</v>
      </c>
      <c r="H5" s="163"/>
      <c r="I5" s="164" t="s">
        <v>89</v>
      </c>
      <c r="J5" s="165"/>
      <c r="K5" s="163" t="s">
        <v>88</v>
      </c>
      <c r="L5" s="163"/>
      <c r="M5" s="235"/>
      <c r="N5" s="241"/>
      <c r="P5" s="11" t="s">
        <v>20</v>
      </c>
      <c r="Q5" s="12">
        <v>0.375</v>
      </c>
    </row>
    <row r="6" spans="1:18" ht="24.95" customHeight="1" x14ac:dyDescent="0.25">
      <c r="A6" s="234"/>
      <c r="B6" s="235"/>
      <c r="C6" s="163" t="s">
        <v>87</v>
      </c>
      <c r="D6" s="163"/>
      <c r="E6" s="163" t="s">
        <v>86</v>
      </c>
      <c r="F6" s="163"/>
      <c r="G6" s="163" t="s">
        <v>85</v>
      </c>
      <c r="H6" s="163"/>
      <c r="I6" s="163" t="s">
        <v>84</v>
      </c>
      <c r="J6" s="163"/>
      <c r="K6" s="163" t="s">
        <v>83</v>
      </c>
      <c r="L6" s="163"/>
      <c r="M6" s="235"/>
      <c r="N6" s="241"/>
      <c r="P6" s="11" t="s">
        <v>21</v>
      </c>
      <c r="Q6" s="12">
        <v>0.33300000000000002</v>
      </c>
    </row>
    <row r="7" spans="1:18" ht="24.95" customHeight="1" x14ac:dyDescent="0.25">
      <c r="A7" s="234"/>
      <c r="B7" s="235"/>
      <c r="C7" s="164" t="s">
        <v>82</v>
      </c>
      <c r="D7" s="183"/>
      <c r="E7" s="164" t="s">
        <v>81</v>
      </c>
      <c r="F7" s="165"/>
      <c r="G7" s="164" t="s">
        <v>80</v>
      </c>
      <c r="H7" s="165"/>
      <c r="I7" s="164" t="s">
        <v>79</v>
      </c>
      <c r="J7" s="165"/>
      <c r="K7" s="164" t="s">
        <v>78</v>
      </c>
      <c r="L7" s="165"/>
      <c r="M7" s="235"/>
      <c r="N7" s="241"/>
      <c r="P7" s="11" t="s">
        <v>22</v>
      </c>
      <c r="Q7" s="12">
        <v>0.5</v>
      </c>
    </row>
    <row r="8" spans="1:18" ht="24.95" customHeight="1" x14ac:dyDescent="0.25">
      <c r="A8" s="234"/>
      <c r="B8" s="235"/>
      <c r="C8" s="163" t="s">
        <v>110</v>
      </c>
      <c r="D8" s="163"/>
      <c r="E8" s="163"/>
      <c r="F8" s="163"/>
      <c r="G8" s="163" t="s">
        <v>130</v>
      </c>
      <c r="H8" s="163"/>
      <c r="I8" s="163" t="s">
        <v>136</v>
      </c>
      <c r="J8" s="163"/>
      <c r="K8" s="163" t="s">
        <v>77</v>
      </c>
      <c r="L8" s="163"/>
      <c r="M8" s="235"/>
      <c r="N8" s="241"/>
      <c r="P8" s="11" t="s">
        <v>23</v>
      </c>
      <c r="Q8" s="12">
        <v>0.625</v>
      </c>
    </row>
    <row r="9" spans="1:18" ht="24.95" customHeight="1" x14ac:dyDescent="0.25">
      <c r="A9" s="234"/>
      <c r="B9" s="235"/>
      <c r="C9" s="163" t="s">
        <v>11</v>
      </c>
      <c r="D9" s="163"/>
      <c r="E9" s="163" t="s">
        <v>11</v>
      </c>
      <c r="F9" s="163"/>
      <c r="G9" s="163" t="s">
        <v>11</v>
      </c>
      <c r="H9" s="163"/>
      <c r="I9" s="163" t="s">
        <v>11</v>
      </c>
      <c r="J9" s="163"/>
      <c r="K9" s="164" t="s">
        <v>11</v>
      </c>
      <c r="L9" s="165"/>
      <c r="M9" s="235"/>
      <c r="N9" s="241"/>
      <c r="P9" s="11" t="s">
        <v>24</v>
      </c>
      <c r="Q9" s="12">
        <v>0.66600000000000004</v>
      </c>
    </row>
    <row r="10" spans="1:18" x14ac:dyDescent="0.25">
      <c r="A10" s="236"/>
      <c r="B10" s="237"/>
      <c r="C10" s="247"/>
      <c r="D10" s="248"/>
      <c r="E10" s="248"/>
      <c r="F10" s="248"/>
      <c r="G10" s="248"/>
      <c r="H10" s="248"/>
      <c r="I10" s="248"/>
      <c r="J10" s="248"/>
      <c r="K10" s="248"/>
      <c r="L10" s="249"/>
      <c r="M10" s="237"/>
      <c r="N10" s="242"/>
      <c r="P10" s="145" t="s">
        <v>111</v>
      </c>
      <c r="Q10" s="146">
        <v>0.75</v>
      </c>
    </row>
    <row r="11" spans="1:18" ht="30" customHeight="1" x14ac:dyDescent="0.25">
      <c r="A11" s="297" t="s">
        <v>43</v>
      </c>
      <c r="B11" s="298"/>
      <c r="C11" s="299" t="s">
        <v>142</v>
      </c>
      <c r="D11" s="300"/>
      <c r="E11" s="277" t="s">
        <v>124</v>
      </c>
      <c r="F11" s="277"/>
      <c r="G11" s="277" t="s">
        <v>128</v>
      </c>
      <c r="H11" s="277"/>
      <c r="I11" s="299" t="s">
        <v>123</v>
      </c>
      <c r="J11" s="300"/>
      <c r="K11" s="277" t="s">
        <v>75</v>
      </c>
      <c r="L11" s="277"/>
      <c r="M11" s="66"/>
      <c r="N11" s="66"/>
      <c r="P11" s="11" t="s">
        <v>113</v>
      </c>
      <c r="Q11" s="12">
        <v>0.875</v>
      </c>
    </row>
    <row r="12" spans="1:18" x14ac:dyDescent="0.25">
      <c r="A12" s="297"/>
      <c r="B12" s="298"/>
      <c r="C12" s="134">
        <v>2.5</v>
      </c>
      <c r="D12" s="71" t="s">
        <v>9</v>
      </c>
      <c r="E12" s="134">
        <v>3</v>
      </c>
      <c r="F12" s="71" t="s">
        <v>9</v>
      </c>
      <c r="G12" s="134">
        <v>2.25</v>
      </c>
      <c r="H12" s="71" t="s">
        <v>9</v>
      </c>
      <c r="I12" s="134">
        <v>2</v>
      </c>
      <c r="J12" s="71" t="s">
        <v>9</v>
      </c>
      <c r="K12" s="134">
        <v>2</v>
      </c>
      <c r="L12" s="71" t="s">
        <v>9</v>
      </c>
      <c r="M12" s="66">
        <f>C12+E12+G12+I12+K12</f>
        <v>11.75</v>
      </c>
      <c r="N12" s="69" t="str">
        <f>IF(AND(M12&gt;=10,M12&lt;=12),"Yes","No")</f>
        <v>Yes</v>
      </c>
      <c r="P12" s="72"/>
      <c r="Q12" s="72"/>
    </row>
    <row r="13" spans="1:18" ht="9.9499999999999993" customHeight="1" x14ac:dyDescent="0.25">
      <c r="A13" s="234" t="s">
        <v>51</v>
      </c>
      <c r="B13" s="235"/>
      <c r="C13" s="235"/>
      <c r="D13" s="235"/>
      <c r="E13" s="235"/>
      <c r="F13" s="235"/>
      <c r="G13" s="235"/>
      <c r="H13" s="235"/>
      <c r="I13" s="235"/>
      <c r="J13" s="235"/>
      <c r="K13" s="235"/>
      <c r="L13" s="235"/>
      <c r="M13" s="235"/>
      <c r="N13" s="241"/>
      <c r="P13" s="330" t="s">
        <v>48</v>
      </c>
      <c r="Q13" s="331"/>
      <c r="R13" s="123"/>
    </row>
    <row r="14" spans="1:18" ht="9.9499999999999993" customHeight="1" x14ac:dyDescent="0.25">
      <c r="A14" s="234"/>
      <c r="B14" s="235"/>
      <c r="C14" s="235"/>
      <c r="D14" s="235"/>
      <c r="E14" s="235"/>
      <c r="F14" s="235"/>
      <c r="G14" s="235"/>
      <c r="H14" s="235"/>
      <c r="I14" s="235"/>
      <c r="J14" s="235"/>
      <c r="K14" s="235"/>
      <c r="L14" s="235"/>
      <c r="M14" s="235"/>
      <c r="N14" s="241"/>
      <c r="P14" s="331"/>
      <c r="Q14" s="331"/>
      <c r="R14" s="123"/>
    </row>
    <row r="15" spans="1:18" ht="15" customHeight="1" x14ac:dyDescent="0.25">
      <c r="A15" s="289" t="s">
        <v>29</v>
      </c>
      <c r="B15" s="290"/>
      <c r="C15" s="291"/>
      <c r="D15" s="291"/>
      <c r="E15" s="291" t="s">
        <v>114</v>
      </c>
      <c r="F15" s="291"/>
      <c r="G15" s="291"/>
      <c r="H15" s="291"/>
      <c r="I15" s="291" t="s">
        <v>115</v>
      </c>
      <c r="J15" s="291"/>
      <c r="K15" s="291"/>
      <c r="L15" s="291"/>
      <c r="M15" s="15"/>
      <c r="N15" s="15"/>
      <c r="P15" s="331"/>
      <c r="Q15" s="331"/>
      <c r="R15" s="147"/>
    </row>
    <row r="16" spans="1:18" x14ac:dyDescent="0.25">
      <c r="A16" s="289"/>
      <c r="B16" s="290"/>
      <c r="C16" s="136"/>
      <c r="D16" s="17" t="s">
        <v>8</v>
      </c>
      <c r="E16" s="136">
        <v>0.5</v>
      </c>
      <c r="F16" s="17" t="s">
        <v>8</v>
      </c>
      <c r="G16" s="136"/>
      <c r="H16" s="17" t="s">
        <v>8</v>
      </c>
      <c r="I16" s="136">
        <v>0.5</v>
      </c>
      <c r="J16" s="17" t="s">
        <v>8</v>
      </c>
      <c r="K16" s="136"/>
      <c r="L16" s="17" t="s">
        <v>8</v>
      </c>
      <c r="M16" s="15">
        <f>C16+E16+G16+I16+K16</f>
        <v>1</v>
      </c>
      <c r="N16" s="18" t="str">
        <f>IF(M16 &gt;= 0.5,"Yes","No")</f>
        <v>Yes</v>
      </c>
      <c r="P16" s="162"/>
      <c r="Q16" s="162"/>
    </row>
    <row r="17" spans="1:17" ht="15" customHeight="1" x14ac:dyDescent="0.25">
      <c r="A17" s="258" t="s">
        <v>40</v>
      </c>
      <c r="B17" s="259"/>
      <c r="C17" s="311" t="s">
        <v>92</v>
      </c>
      <c r="D17" s="311"/>
      <c r="E17" s="311" t="s">
        <v>116</v>
      </c>
      <c r="F17" s="311"/>
      <c r="G17" s="311"/>
      <c r="H17" s="311"/>
      <c r="I17" s="311" t="s">
        <v>70</v>
      </c>
      <c r="J17" s="311"/>
      <c r="K17" s="311"/>
      <c r="L17" s="311"/>
      <c r="M17" s="19"/>
      <c r="N17" s="19"/>
      <c r="P17" s="162"/>
      <c r="Q17" s="162"/>
    </row>
    <row r="18" spans="1:17" ht="15" customHeight="1" x14ac:dyDescent="0.25">
      <c r="A18" s="258"/>
      <c r="B18" s="259"/>
      <c r="C18" s="132">
        <v>0.75</v>
      </c>
      <c r="D18" s="21" t="s">
        <v>8</v>
      </c>
      <c r="E18" s="132">
        <v>0.5</v>
      </c>
      <c r="F18" s="21" t="s">
        <v>8</v>
      </c>
      <c r="G18" s="132"/>
      <c r="H18" s="21" t="s">
        <v>8</v>
      </c>
      <c r="I18" s="132">
        <v>0.5</v>
      </c>
      <c r="J18" s="21" t="s">
        <v>8</v>
      </c>
      <c r="K18" s="132"/>
      <c r="L18" s="21" t="s">
        <v>8</v>
      </c>
      <c r="M18" s="19">
        <f>C18+E18+G18+I18+K18</f>
        <v>1.75</v>
      </c>
      <c r="N18" s="22" t="str">
        <f>IF(M18 &gt;= 1.25,"Yes","No")</f>
        <v>Yes</v>
      </c>
      <c r="P18" s="162" t="s">
        <v>49</v>
      </c>
      <c r="Q18" s="162"/>
    </row>
    <row r="19" spans="1:17" x14ac:dyDescent="0.25">
      <c r="A19" s="312" t="s">
        <v>31</v>
      </c>
      <c r="B19" s="313"/>
      <c r="C19" s="310"/>
      <c r="D19" s="310"/>
      <c r="E19" s="310"/>
      <c r="F19" s="310"/>
      <c r="G19" s="310"/>
      <c r="H19" s="310"/>
      <c r="I19" s="310"/>
      <c r="J19" s="310"/>
      <c r="K19" s="310" t="s">
        <v>83</v>
      </c>
      <c r="L19" s="310"/>
      <c r="M19" s="23"/>
      <c r="N19" s="23"/>
      <c r="P19" s="162"/>
      <c r="Q19" s="162"/>
    </row>
    <row r="20" spans="1:17" x14ac:dyDescent="0.25">
      <c r="A20" s="312"/>
      <c r="B20" s="313"/>
      <c r="C20" s="131"/>
      <c r="D20" s="25" t="s">
        <v>8</v>
      </c>
      <c r="E20" s="131"/>
      <c r="F20" s="25" t="s">
        <v>8</v>
      </c>
      <c r="G20" s="131"/>
      <c r="H20" s="25" t="s">
        <v>8</v>
      </c>
      <c r="I20" s="131"/>
      <c r="J20" s="25" t="s">
        <v>8</v>
      </c>
      <c r="K20" s="131">
        <v>0.5</v>
      </c>
      <c r="L20" s="25" t="s">
        <v>8</v>
      </c>
      <c r="M20" s="23">
        <f>C20+E20+G20+I20+K20</f>
        <v>0.5</v>
      </c>
      <c r="N20" s="26" t="str">
        <f>IF(M20 &gt;= 0.5,"Yes","No")</f>
        <v>Yes</v>
      </c>
    </row>
    <row r="21" spans="1:17" x14ac:dyDescent="0.25">
      <c r="A21" s="308" t="s">
        <v>38</v>
      </c>
      <c r="B21" s="309"/>
      <c r="C21" s="292"/>
      <c r="D21" s="292"/>
      <c r="E21" s="292"/>
      <c r="F21" s="292"/>
      <c r="G21" s="292" t="s">
        <v>90</v>
      </c>
      <c r="H21" s="292"/>
      <c r="I21" s="292"/>
      <c r="J21" s="292"/>
      <c r="K21" s="292" t="s">
        <v>78</v>
      </c>
      <c r="L21" s="292"/>
      <c r="M21" s="3"/>
      <c r="N21" s="3"/>
    </row>
    <row r="22" spans="1:17" x14ac:dyDescent="0.25">
      <c r="A22" s="308"/>
      <c r="B22" s="309"/>
      <c r="C22" s="135"/>
      <c r="D22" s="7" t="s">
        <v>8</v>
      </c>
      <c r="E22" s="135"/>
      <c r="F22" s="7" t="s">
        <v>8</v>
      </c>
      <c r="G22" s="135">
        <v>0.5</v>
      </c>
      <c r="H22" s="7" t="s">
        <v>8</v>
      </c>
      <c r="I22" s="135"/>
      <c r="J22" s="7" t="s">
        <v>8</v>
      </c>
      <c r="K22" s="135">
        <v>0.5</v>
      </c>
      <c r="L22" s="7" t="s">
        <v>8</v>
      </c>
      <c r="M22" s="3">
        <f>C22+E22+G22+I22+K22</f>
        <v>1</v>
      </c>
      <c r="N22" s="8" t="str">
        <f>IF(M22 &gt;= 0.5,"Yes","No")</f>
        <v>Yes</v>
      </c>
    </row>
    <row r="23" spans="1:17" x14ac:dyDescent="0.25">
      <c r="A23" s="293" t="s">
        <v>41</v>
      </c>
      <c r="B23" s="294"/>
      <c r="C23" s="295" t="s">
        <v>87</v>
      </c>
      <c r="D23" s="295"/>
      <c r="E23" s="295"/>
      <c r="F23" s="295"/>
      <c r="G23" s="295" t="s">
        <v>85</v>
      </c>
      <c r="H23" s="295"/>
      <c r="I23" s="295"/>
      <c r="J23" s="295"/>
      <c r="K23" s="295" t="s">
        <v>88</v>
      </c>
      <c r="L23" s="295"/>
      <c r="M23" s="31"/>
      <c r="N23" s="31"/>
    </row>
    <row r="24" spans="1:17" ht="15.75" thickBot="1" x14ac:dyDescent="0.3">
      <c r="A24" s="293"/>
      <c r="B24" s="294"/>
      <c r="C24" s="60">
        <v>0.5</v>
      </c>
      <c r="D24" s="61" t="s">
        <v>8</v>
      </c>
      <c r="E24" s="60"/>
      <c r="F24" s="61" t="s">
        <v>8</v>
      </c>
      <c r="G24" s="60">
        <v>0.5</v>
      </c>
      <c r="H24" s="61" t="s">
        <v>8</v>
      </c>
      <c r="I24" s="60"/>
      <c r="J24" s="61" t="s">
        <v>8</v>
      </c>
      <c r="K24" s="60">
        <v>0.25</v>
      </c>
      <c r="L24" s="61" t="s">
        <v>8</v>
      </c>
      <c r="M24" s="75">
        <f>C24+E24+G24+I24+K24</f>
        <v>1.25</v>
      </c>
      <c r="N24" s="59" t="str">
        <f>IF(M24 &gt;= 0.75,"Yes","No")</f>
        <v>Yes</v>
      </c>
    </row>
    <row r="25" spans="1:17" ht="15" customHeight="1" thickTop="1" thickBot="1" x14ac:dyDescent="0.3">
      <c r="A25" s="332" t="s">
        <v>44</v>
      </c>
      <c r="B25" s="332"/>
      <c r="C25" s="74">
        <f>C16 + C18+ C20+ C22+ C24</f>
        <v>1.25</v>
      </c>
      <c r="D25" s="64" t="str">
        <f>IF(C25&gt;=1,"Yes","No")</f>
        <v>Yes</v>
      </c>
      <c r="E25" s="74">
        <f>E16 + E18+ E20+ E22+ E24</f>
        <v>1</v>
      </c>
      <c r="F25" s="64" t="str">
        <f>IF(E25&gt;=1,"Yes","No")</f>
        <v>Yes</v>
      </c>
      <c r="G25" s="74">
        <f>G16 + G18+ G20+ G22+ G24</f>
        <v>1</v>
      </c>
      <c r="H25" s="64" t="str">
        <f>IF(G25&gt;=1,"Yes","No")</f>
        <v>Yes</v>
      </c>
      <c r="I25" s="74">
        <f>I16 + I18+ I20+ I22+ I24</f>
        <v>1</v>
      </c>
      <c r="J25" s="64" t="str">
        <f>IF(I25&gt;=1,"Yes","No")</f>
        <v>Yes</v>
      </c>
      <c r="K25" s="74">
        <f>K16 + K18+ K20+ K22+ K24</f>
        <v>1.25</v>
      </c>
      <c r="L25" s="64" t="str">
        <f>IF(K25&gt;=1,"Yes","No")</f>
        <v>Yes</v>
      </c>
      <c r="M25" s="74">
        <f>M16 + M18+ M20+ M22+ M24</f>
        <v>5.5</v>
      </c>
      <c r="N25" s="74"/>
    </row>
    <row r="26" spans="1:17" ht="9.9499999999999993" customHeight="1" thickTop="1" x14ac:dyDescent="0.25">
      <c r="A26" s="333" t="s">
        <v>16</v>
      </c>
      <c r="B26" s="334"/>
      <c r="C26" s="334"/>
      <c r="D26" s="334"/>
      <c r="E26" s="334"/>
      <c r="F26" s="334"/>
      <c r="G26" s="334"/>
      <c r="H26" s="334"/>
      <c r="I26" s="334"/>
      <c r="J26" s="334"/>
      <c r="K26" s="334"/>
      <c r="L26" s="334"/>
      <c r="M26" s="335"/>
      <c r="N26" s="322" t="str">
        <f>IF(M16+M18+M20+M22+M24 &gt;= 5,"Yes","No")</f>
        <v>Yes</v>
      </c>
    </row>
    <row r="27" spans="1:17" ht="9.9499999999999993" customHeight="1" x14ac:dyDescent="0.25">
      <c r="A27" s="333"/>
      <c r="B27" s="334"/>
      <c r="C27" s="334"/>
      <c r="D27" s="334"/>
      <c r="E27" s="334"/>
      <c r="F27" s="334"/>
      <c r="G27" s="334"/>
      <c r="H27" s="334"/>
      <c r="I27" s="334"/>
      <c r="J27" s="334"/>
      <c r="K27" s="334"/>
      <c r="L27" s="334"/>
      <c r="M27" s="335"/>
      <c r="N27" s="323"/>
    </row>
    <row r="28" spans="1:17" x14ac:dyDescent="0.25">
      <c r="A28" s="222" t="s">
        <v>42</v>
      </c>
      <c r="B28" s="223"/>
      <c r="C28" s="336" t="s">
        <v>96</v>
      </c>
      <c r="D28" s="336"/>
      <c r="E28" s="336" t="s">
        <v>117</v>
      </c>
      <c r="F28" s="336"/>
      <c r="G28" s="336" t="s">
        <v>118</v>
      </c>
      <c r="H28" s="336"/>
      <c r="I28" s="336" t="s">
        <v>60</v>
      </c>
      <c r="J28" s="336"/>
      <c r="K28" s="336" t="s">
        <v>119</v>
      </c>
      <c r="L28" s="336"/>
      <c r="M28" s="27"/>
      <c r="N28" s="27"/>
    </row>
    <row r="29" spans="1:17" x14ac:dyDescent="0.25">
      <c r="A29" s="222"/>
      <c r="B29" s="223"/>
      <c r="C29" s="119">
        <v>2.5</v>
      </c>
      <c r="D29" s="29" t="s">
        <v>9</v>
      </c>
      <c r="E29" s="119">
        <v>2</v>
      </c>
      <c r="F29" s="29" t="s">
        <v>9</v>
      </c>
      <c r="G29" s="119">
        <v>2.75</v>
      </c>
      <c r="H29" s="29" t="s">
        <v>9</v>
      </c>
      <c r="I29" s="119">
        <v>2</v>
      </c>
      <c r="J29" s="29" t="s">
        <v>9</v>
      </c>
      <c r="K29" s="119">
        <v>1.5</v>
      </c>
      <c r="L29" s="29" t="s">
        <v>9</v>
      </c>
      <c r="M29" s="27">
        <f>C29+E29+G29+I29+K29</f>
        <v>10.75</v>
      </c>
      <c r="N29" s="30" t="str">
        <f>IF(AND(M29&gt;=10,M29&lt;=12),"Yes","No")</f>
        <v>Yes</v>
      </c>
    </row>
    <row r="30" spans="1:17" ht="30" customHeight="1" x14ac:dyDescent="0.25">
      <c r="A30" s="250" t="s">
        <v>15</v>
      </c>
      <c r="B30" s="286"/>
      <c r="C30" s="209" t="s">
        <v>120</v>
      </c>
      <c r="D30" s="209"/>
      <c r="E30" s="210" t="s">
        <v>121</v>
      </c>
      <c r="F30" s="187"/>
      <c r="G30" s="187" t="s">
        <v>131</v>
      </c>
      <c r="H30" s="187"/>
      <c r="I30" s="187" t="s">
        <v>137</v>
      </c>
      <c r="J30" s="187"/>
      <c r="K30" s="187" t="s">
        <v>122</v>
      </c>
      <c r="L30" s="187"/>
      <c r="M30" s="54"/>
      <c r="N30" s="54"/>
    </row>
    <row r="31" spans="1:17" x14ac:dyDescent="0.25">
      <c r="A31" s="287"/>
      <c r="B31" s="288"/>
      <c r="C31" s="127">
        <v>1</v>
      </c>
      <c r="D31" s="56" t="s">
        <v>8</v>
      </c>
      <c r="E31" s="57">
        <v>1</v>
      </c>
      <c r="F31" s="56" t="s">
        <v>8</v>
      </c>
      <c r="G31" s="127">
        <v>1.5</v>
      </c>
      <c r="H31" s="56" t="s">
        <v>8</v>
      </c>
      <c r="I31" s="127">
        <v>1</v>
      </c>
      <c r="J31" s="56" t="s">
        <v>8</v>
      </c>
      <c r="K31" s="127">
        <v>1</v>
      </c>
      <c r="L31" s="56" t="s">
        <v>8</v>
      </c>
      <c r="M31" s="54">
        <f>C31+E31+G31+I31+K31</f>
        <v>5.5</v>
      </c>
      <c r="N31" s="58" t="str">
        <f>IF(M31 &gt;= 5,"Yes","No")</f>
        <v>Yes</v>
      </c>
    </row>
    <row r="32" spans="1:17" x14ac:dyDescent="0.25">
      <c r="A32" s="205" t="s">
        <v>36</v>
      </c>
      <c r="B32" s="206"/>
      <c r="C32" s="296" t="s">
        <v>11</v>
      </c>
      <c r="D32" s="296"/>
      <c r="E32" s="296" t="s">
        <v>11</v>
      </c>
      <c r="F32" s="296"/>
      <c r="G32" s="296" t="s">
        <v>11</v>
      </c>
      <c r="H32" s="296"/>
      <c r="I32" s="296" t="s">
        <v>11</v>
      </c>
      <c r="J32" s="296"/>
      <c r="K32" s="296" t="s">
        <v>11</v>
      </c>
      <c r="L32" s="296"/>
      <c r="M32" s="4"/>
      <c r="N32" s="4"/>
    </row>
    <row r="33" spans="1:14" x14ac:dyDescent="0.25">
      <c r="A33" s="207"/>
      <c r="B33" s="208"/>
      <c r="C33" s="133">
        <v>1</v>
      </c>
      <c r="D33" s="5" t="s">
        <v>8</v>
      </c>
      <c r="E33" s="133">
        <v>1</v>
      </c>
      <c r="F33" s="5" t="s">
        <v>8</v>
      </c>
      <c r="G33" s="133">
        <v>1</v>
      </c>
      <c r="H33" s="5" t="s">
        <v>10</v>
      </c>
      <c r="I33" s="133">
        <v>1</v>
      </c>
      <c r="J33" s="5" t="s">
        <v>8</v>
      </c>
      <c r="K33" s="133">
        <v>1</v>
      </c>
      <c r="L33" s="5" t="s">
        <v>8</v>
      </c>
      <c r="M33" s="4">
        <f>C33+E33+G33+I33+K33</f>
        <v>5</v>
      </c>
      <c r="N33" s="6" t="str">
        <f>IF(M33 &gt;= 5,"Yes","No")</f>
        <v>Yes</v>
      </c>
    </row>
  </sheetData>
  <sheetProtection password="CA07" sheet="1" objects="1" scenarios="1" insertRows="0"/>
  <mergeCells count="106">
    <mergeCell ref="A32:B33"/>
    <mergeCell ref="C32:D32"/>
    <mergeCell ref="E32:F32"/>
    <mergeCell ref="G32:H32"/>
    <mergeCell ref="I32:J32"/>
    <mergeCell ref="K32:L32"/>
    <mergeCell ref="A30:B31"/>
    <mergeCell ref="C30:D30"/>
    <mergeCell ref="E30:F30"/>
    <mergeCell ref="G30:H30"/>
    <mergeCell ref="I30:J30"/>
    <mergeCell ref="K30:L30"/>
    <mergeCell ref="A25:B25"/>
    <mergeCell ref="A26:M27"/>
    <mergeCell ref="N26:N27"/>
    <mergeCell ref="A28:B29"/>
    <mergeCell ref="C28:D28"/>
    <mergeCell ref="E28:F28"/>
    <mergeCell ref="G28:H28"/>
    <mergeCell ref="I28:J28"/>
    <mergeCell ref="K28:L28"/>
    <mergeCell ref="A23:B24"/>
    <mergeCell ref="C23:D23"/>
    <mergeCell ref="E23:F23"/>
    <mergeCell ref="G23:H23"/>
    <mergeCell ref="I23:J23"/>
    <mergeCell ref="K23:L23"/>
    <mergeCell ref="A21:B22"/>
    <mergeCell ref="C21:D21"/>
    <mergeCell ref="E21:F21"/>
    <mergeCell ref="G21:H21"/>
    <mergeCell ref="I21:J21"/>
    <mergeCell ref="K21:L21"/>
    <mergeCell ref="P18:Q19"/>
    <mergeCell ref="A13:N14"/>
    <mergeCell ref="P13:Q15"/>
    <mergeCell ref="A15:B16"/>
    <mergeCell ref="C15:D15"/>
    <mergeCell ref="E15:F15"/>
    <mergeCell ref="G15:H15"/>
    <mergeCell ref="I15:J15"/>
    <mergeCell ref="K15:L15"/>
    <mergeCell ref="P16:Q17"/>
    <mergeCell ref="A17:B18"/>
    <mergeCell ref="A19:B20"/>
    <mergeCell ref="C19:D19"/>
    <mergeCell ref="E19:F19"/>
    <mergeCell ref="G19:H19"/>
    <mergeCell ref="I19:J19"/>
    <mergeCell ref="K19:L19"/>
    <mergeCell ref="C17:D17"/>
    <mergeCell ref="E17:F17"/>
    <mergeCell ref="G17:H17"/>
    <mergeCell ref="I17:J17"/>
    <mergeCell ref="K17:L17"/>
    <mergeCell ref="A11:B12"/>
    <mergeCell ref="C11:D11"/>
    <mergeCell ref="E11:F11"/>
    <mergeCell ref="G11:H11"/>
    <mergeCell ref="I11:J11"/>
    <mergeCell ref="K11:L11"/>
    <mergeCell ref="C8:D8"/>
    <mergeCell ref="E8:F8"/>
    <mergeCell ref="G8:H8"/>
    <mergeCell ref="I8:J8"/>
    <mergeCell ref="K8:L8"/>
    <mergeCell ref="C9:D9"/>
    <mergeCell ref="E9:F9"/>
    <mergeCell ref="G9:H9"/>
    <mergeCell ref="I9:J9"/>
    <mergeCell ref="K9:L9"/>
    <mergeCell ref="P2:Q2"/>
    <mergeCell ref="C3:D3"/>
    <mergeCell ref="E3:F3"/>
    <mergeCell ref="G3:H3"/>
    <mergeCell ref="I3:J3"/>
    <mergeCell ref="K3:L3"/>
    <mergeCell ref="C6:D6"/>
    <mergeCell ref="E6:F6"/>
    <mergeCell ref="G6:H6"/>
    <mergeCell ref="I6:J6"/>
    <mergeCell ref="K6:L6"/>
    <mergeCell ref="A1:N1"/>
    <mergeCell ref="A2:B10"/>
    <mergeCell ref="C2:D2"/>
    <mergeCell ref="E2:F2"/>
    <mergeCell ref="G2:H2"/>
    <mergeCell ref="I2:J2"/>
    <mergeCell ref="K2:L2"/>
    <mergeCell ref="M2:N10"/>
    <mergeCell ref="C4:D4"/>
    <mergeCell ref="E4:F4"/>
    <mergeCell ref="G4:H4"/>
    <mergeCell ref="I4:J4"/>
    <mergeCell ref="K4:L4"/>
    <mergeCell ref="C5:D5"/>
    <mergeCell ref="E5:F5"/>
    <mergeCell ref="G5:H5"/>
    <mergeCell ref="I5:J5"/>
    <mergeCell ref="K5:L5"/>
    <mergeCell ref="C7:D7"/>
    <mergeCell ref="E7:F7"/>
    <mergeCell ref="G7:H7"/>
    <mergeCell ref="I7:J7"/>
    <mergeCell ref="K7:L7"/>
    <mergeCell ref="C10:L10"/>
  </mergeCells>
  <conditionalFormatting sqref="N12 N16 N18 N20 N22 N24 N26:N27 N29 N31 N33">
    <cfRule type="cellIs" dxfId="1" priority="2" operator="equal">
      <formula>"No"</formula>
    </cfRule>
  </conditionalFormatting>
  <conditionalFormatting sqref="D25 F25 H25 J25 L25">
    <cfRule type="containsText" dxfId="0" priority="1" operator="containsText" text="No">
      <formula>NOT(ISERROR(SEARCH("No",D25)))</formula>
    </cfRule>
  </conditionalFormatting>
  <pageMargins left="0.2" right="0.2" top="0.32"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K-5</vt:lpstr>
      <vt:lpstr>6-8</vt:lpstr>
      <vt:lpstr>9-12</vt:lpstr>
      <vt:lpstr>K-5 sample</vt:lpstr>
      <vt:lpstr>6-8 Sample</vt:lpstr>
      <vt:lpstr>9-12 Sample</vt:lpstr>
      <vt:lpstr>Sheet2</vt:lpstr>
    </vt:vector>
  </TitlesOfParts>
  <Company>Utah State Office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Dana</dc:creator>
  <cp:lastModifiedBy>Bill Herndon (ADE)</cp:lastModifiedBy>
  <cp:lastPrinted>2012-03-21T04:03:00Z</cp:lastPrinted>
  <dcterms:created xsi:type="dcterms:W3CDTF">2012-02-14T16:28:49Z</dcterms:created>
  <dcterms:modified xsi:type="dcterms:W3CDTF">2012-05-04T18:30:06Z</dcterms:modified>
</cp:coreProperties>
</file>