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ROGRAM ADMINISTRATION\Community Eligibility\CEP Program by Years\CEP SY2020-2021\ISP Reporting\"/>
    </mc:Choice>
  </mc:AlternateContent>
  <bookViews>
    <workbookView xWindow="0" yWindow="0" windowWidth="28800" windowHeight="11400" activeTab="1"/>
  </bookViews>
  <sheets>
    <sheet name="Instructions" sheetId="3" r:id="rId1"/>
    <sheet name="School Level Notification Rp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7" i="1" l="1"/>
  <c r="O777" i="1"/>
  <c r="N777" i="1"/>
  <c r="H776" i="1"/>
  <c r="G776" i="1"/>
  <c r="H775" i="1"/>
  <c r="G775" i="1"/>
  <c r="H774" i="1"/>
  <c r="G774" i="1"/>
  <c r="H773" i="1"/>
  <c r="G773" i="1"/>
  <c r="E425" i="1" l="1"/>
  <c r="O425" i="1"/>
  <c r="N425" i="1"/>
  <c r="H424" i="1"/>
  <c r="G424" i="1"/>
  <c r="H423" i="1"/>
  <c r="G423" i="1"/>
  <c r="E565" i="1" l="1"/>
  <c r="O565" i="1"/>
  <c r="N565" i="1"/>
  <c r="H624" i="1" l="1"/>
  <c r="G624" i="1"/>
  <c r="H623" i="1"/>
  <c r="G623" i="1"/>
  <c r="O1066" i="1" l="1"/>
  <c r="N1066" i="1"/>
  <c r="E1066" i="1" s="1"/>
  <c r="O786" i="1" l="1"/>
  <c r="N786" i="1"/>
  <c r="E786" i="1" s="1"/>
  <c r="O533" i="1"/>
  <c r="E533" i="1" s="1"/>
  <c r="N533" i="1"/>
  <c r="O395" i="1"/>
  <c r="N395" i="1"/>
  <c r="E395" i="1" s="1"/>
  <c r="O392" i="1"/>
  <c r="N392" i="1"/>
  <c r="E392" i="1" s="1"/>
  <c r="O388" i="1"/>
  <c r="N388" i="1"/>
  <c r="E388" i="1" s="1"/>
  <c r="O1300" i="1"/>
  <c r="N1300" i="1"/>
  <c r="E1300" i="1" s="1"/>
  <c r="O592" i="1" l="1"/>
  <c r="N592" i="1"/>
  <c r="E592" i="1" s="1"/>
  <c r="O385" i="1" l="1"/>
  <c r="N385" i="1"/>
  <c r="E385" i="1" s="1"/>
  <c r="O1303" i="1" l="1"/>
  <c r="N1303" i="1"/>
  <c r="E1303" i="1" s="1"/>
  <c r="O1297" i="1"/>
  <c r="N1297" i="1"/>
  <c r="E1297" i="1" s="1"/>
  <c r="O1292" i="1"/>
  <c r="N1292" i="1"/>
  <c r="O1288" i="1"/>
  <c r="N1288" i="1"/>
  <c r="E1288" i="1" s="1"/>
  <c r="O1285" i="1"/>
  <c r="N1285" i="1"/>
  <c r="E1285" i="1" s="1"/>
  <c r="O1282" i="1"/>
  <c r="N1282" i="1"/>
  <c r="O1275" i="1"/>
  <c r="N1275" i="1"/>
  <c r="E1275" i="1" s="1"/>
  <c r="O1272" i="1"/>
  <c r="N1272" i="1"/>
  <c r="O1269" i="1"/>
  <c r="N1269" i="1"/>
  <c r="O1264" i="1"/>
  <c r="N1264" i="1"/>
  <c r="E1264" i="1" s="1"/>
  <c r="O1261" i="1"/>
  <c r="N1261" i="1"/>
  <c r="E1261" i="1" s="1"/>
  <c r="O1258" i="1"/>
  <c r="E1258" i="1" s="1"/>
  <c r="N1258" i="1"/>
  <c r="O1252" i="1"/>
  <c r="N1252" i="1"/>
  <c r="E1252" i="1" s="1"/>
  <c r="O1248" i="1"/>
  <c r="N1248" i="1"/>
  <c r="E1248" i="1" s="1"/>
  <c r="O1246" i="1"/>
  <c r="N1246" i="1"/>
  <c r="O1242" i="1"/>
  <c r="N1242" i="1"/>
  <c r="E1242" i="1" s="1"/>
  <c r="O1212" i="1"/>
  <c r="N1212" i="1"/>
  <c r="E1212" i="1" s="1"/>
  <c r="O1208" i="1"/>
  <c r="N1208" i="1"/>
  <c r="O1204" i="1"/>
  <c r="N1204" i="1"/>
  <c r="E1204" i="1" s="1"/>
  <c r="O1200" i="1"/>
  <c r="N1200" i="1"/>
  <c r="E1200" i="1" s="1"/>
  <c r="O1183" i="1"/>
  <c r="N1183" i="1"/>
  <c r="O1177" i="1"/>
  <c r="N1177" i="1"/>
  <c r="E1177" i="1" s="1"/>
  <c r="O1172" i="1"/>
  <c r="N1172" i="1"/>
  <c r="E1172" i="1" s="1"/>
  <c r="O1169" i="1"/>
  <c r="N1169" i="1"/>
  <c r="O1166" i="1"/>
  <c r="N1166" i="1"/>
  <c r="E1166" i="1" s="1"/>
  <c r="O1162" i="1"/>
  <c r="N1162" i="1"/>
  <c r="E1162" i="1" s="1"/>
  <c r="O1160" i="1"/>
  <c r="N1160" i="1"/>
  <c r="O1156" i="1"/>
  <c r="N1156" i="1"/>
  <c r="E1156" i="1" s="1"/>
  <c r="O1153" i="1"/>
  <c r="N1153" i="1"/>
  <c r="E1153" i="1" s="1"/>
  <c r="O1150" i="1"/>
  <c r="N1150" i="1"/>
  <c r="O1142" i="1"/>
  <c r="N1142" i="1"/>
  <c r="O1134" i="1"/>
  <c r="N1134" i="1"/>
  <c r="E1134" i="1" s="1"/>
  <c r="O1130" i="1"/>
  <c r="N1130" i="1"/>
  <c r="O1126" i="1"/>
  <c r="N1126" i="1"/>
  <c r="E1126" i="1" s="1"/>
  <c r="O1123" i="1"/>
  <c r="N1123" i="1"/>
  <c r="E1123" i="1" s="1"/>
  <c r="O1117" i="1"/>
  <c r="N1117" i="1"/>
  <c r="O1115" i="1"/>
  <c r="N1115" i="1"/>
  <c r="E1115" i="1" s="1"/>
  <c r="O1111" i="1"/>
  <c r="N1111" i="1"/>
  <c r="O1107" i="1"/>
  <c r="N1107" i="1"/>
  <c r="O1104" i="1"/>
  <c r="N1104" i="1"/>
  <c r="E1104" i="1" s="1"/>
  <c r="O1097" i="1"/>
  <c r="N1097" i="1"/>
  <c r="E1097" i="1" s="1"/>
  <c r="O1070" i="1"/>
  <c r="N1070" i="1"/>
  <c r="O1062" i="1"/>
  <c r="N1062" i="1"/>
  <c r="E1062" i="1" s="1"/>
  <c r="O1058" i="1"/>
  <c r="N1058" i="1"/>
  <c r="O1053" i="1"/>
  <c r="N1053" i="1"/>
  <c r="O1040" i="1"/>
  <c r="N1040" i="1"/>
  <c r="E1040" i="1" s="1"/>
  <c r="O1032" i="1"/>
  <c r="N1032" i="1"/>
  <c r="E1032" i="1" s="1"/>
  <c r="O1027" i="1"/>
  <c r="N1027" i="1"/>
  <c r="O1024" i="1"/>
  <c r="N1024" i="1"/>
  <c r="E1024" i="1" s="1"/>
  <c r="O1018" i="1"/>
  <c r="N1018" i="1"/>
  <c r="O1013" i="1"/>
  <c r="N1013" i="1"/>
  <c r="O1010" i="1"/>
  <c r="N1010" i="1"/>
  <c r="E1010" i="1" s="1"/>
  <c r="O1008" i="1"/>
  <c r="N1008" i="1"/>
  <c r="E1008" i="1" s="1"/>
  <c r="O1005" i="1"/>
  <c r="N1005" i="1"/>
  <c r="E1005" i="1" s="1"/>
  <c r="O1002" i="1"/>
  <c r="N1002" i="1"/>
  <c r="E1002" i="1" s="1"/>
  <c r="O1000" i="1"/>
  <c r="N1000" i="1"/>
  <c r="E1000" i="1" s="1"/>
  <c r="O998" i="1"/>
  <c r="N998" i="1"/>
  <c r="E998" i="1" s="1"/>
  <c r="O993" i="1"/>
  <c r="N993" i="1"/>
  <c r="O991" i="1"/>
  <c r="N991" i="1"/>
  <c r="E991" i="1" s="1"/>
  <c r="O987" i="1"/>
  <c r="N987" i="1"/>
  <c r="O984" i="1"/>
  <c r="N984" i="1"/>
  <c r="E984" i="1" s="1"/>
  <c r="O978" i="1"/>
  <c r="N978" i="1"/>
  <c r="E978" i="1" s="1"/>
  <c r="O969" i="1"/>
  <c r="N969" i="1"/>
  <c r="E969" i="1" s="1"/>
  <c r="O966" i="1"/>
  <c r="N966" i="1"/>
  <c r="E966" i="1" s="1"/>
  <c r="O957" i="1"/>
  <c r="N957" i="1"/>
  <c r="E957" i="1" s="1"/>
  <c r="O932" i="1"/>
  <c r="N932" i="1"/>
  <c r="E932" i="1" s="1"/>
  <c r="O917" i="1"/>
  <c r="N917" i="1"/>
  <c r="E917" i="1" s="1"/>
  <c r="O873" i="1"/>
  <c r="N873" i="1"/>
  <c r="O870" i="1"/>
  <c r="N870" i="1"/>
  <c r="O867" i="1"/>
  <c r="N867" i="1"/>
  <c r="E867" i="1" s="1"/>
  <c r="O856" i="1"/>
  <c r="N856" i="1"/>
  <c r="E856" i="1" s="1"/>
  <c r="O851" i="1"/>
  <c r="N851" i="1"/>
  <c r="O848" i="1"/>
  <c r="N848" i="1"/>
  <c r="E848" i="1" s="1"/>
  <c r="O844" i="1"/>
  <c r="N844" i="1"/>
  <c r="E844" i="1" s="1"/>
  <c r="O840" i="1"/>
  <c r="N840" i="1"/>
  <c r="O835" i="1"/>
  <c r="N835" i="1"/>
  <c r="O831" i="1"/>
  <c r="N831" i="1"/>
  <c r="E831" i="1" s="1"/>
  <c r="O825" i="1"/>
  <c r="N825" i="1"/>
  <c r="E825" i="1" s="1"/>
  <c r="O821" i="1"/>
  <c r="O817" i="1"/>
  <c r="N817" i="1"/>
  <c r="O814" i="1"/>
  <c r="N814" i="1"/>
  <c r="O809" i="1"/>
  <c r="N809" i="1"/>
  <c r="E809" i="1" s="1"/>
  <c r="O805" i="1"/>
  <c r="N805" i="1"/>
  <c r="O802" i="1"/>
  <c r="N802" i="1"/>
  <c r="O798" i="1"/>
  <c r="N798" i="1"/>
  <c r="E798" i="1" s="1"/>
  <c r="O792" i="1"/>
  <c r="N792" i="1"/>
  <c r="O789" i="1"/>
  <c r="N789" i="1"/>
  <c r="O783" i="1"/>
  <c r="N783" i="1"/>
  <c r="E783" i="1" s="1"/>
  <c r="O780" i="1"/>
  <c r="N780" i="1"/>
  <c r="O772" i="1"/>
  <c r="N772" i="1"/>
  <c r="E772" i="1" l="1"/>
  <c r="E802" i="1"/>
  <c r="E1027" i="1"/>
  <c r="E1070" i="1"/>
  <c r="E1117" i="1"/>
  <c r="E1150" i="1"/>
  <c r="E1169" i="1"/>
  <c r="E1208" i="1"/>
  <c r="E789" i="1"/>
  <c r="E1013" i="1"/>
  <c r="E1130" i="1"/>
  <c r="E1160" i="1"/>
  <c r="E1183" i="1"/>
  <c r="E1246" i="1"/>
  <c r="E1269" i="1"/>
  <c r="E1292" i="1"/>
  <c r="E1058" i="1"/>
  <c r="E1282" i="1"/>
  <c r="E1018" i="1"/>
  <c r="E1053" i="1"/>
  <c r="E1107" i="1"/>
  <c r="E987" i="1"/>
  <c r="E1111" i="1"/>
  <c r="E1272" i="1"/>
  <c r="E1142" i="1"/>
  <c r="E840" i="1"/>
  <c r="E993" i="1"/>
  <c r="E780" i="1"/>
  <c r="E805" i="1"/>
  <c r="E814" i="1"/>
  <c r="E817" i="1"/>
  <c r="E851" i="1"/>
  <c r="E835" i="1"/>
  <c r="E792" i="1"/>
  <c r="E870" i="1"/>
  <c r="E873" i="1"/>
  <c r="O766" i="1"/>
  <c r="N766" i="1"/>
  <c r="E766" i="1" s="1"/>
  <c r="O763" i="1"/>
  <c r="N763" i="1"/>
  <c r="O760" i="1"/>
  <c r="N760" i="1"/>
  <c r="O753" i="1"/>
  <c r="N753" i="1"/>
  <c r="E753" i="1" s="1"/>
  <c r="O750" i="1"/>
  <c r="N750" i="1"/>
  <c r="E750" i="1" s="1"/>
  <c r="O746" i="1"/>
  <c r="N746" i="1"/>
  <c r="O743" i="1"/>
  <c r="N743" i="1"/>
  <c r="E743" i="1" s="1"/>
  <c r="O740" i="1"/>
  <c r="N740" i="1"/>
  <c r="O737" i="1"/>
  <c r="N737" i="1"/>
  <c r="O734" i="1"/>
  <c r="N734" i="1"/>
  <c r="E734" i="1" s="1"/>
  <c r="O729" i="1"/>
  <c r="N729" i="1"/>
  <c r="E729" i="1" s="1"/>
  <c r="O725" i="1"/>
  <c r="N725" i="1"/>
  <c r="O722" i="1"/>
  <c r="N722" i="1"/>
  <c r="E722" i="1" s="1"/>
  <c r="O719" i="1"/>
  <c r="N719" i="1"/>
  <c r="O714" i="1"/>
  <c r="N714" i="1"/>
  <c r="O711" i="1"/>
  <c r="N711" i="1"/>
  <c r="E711" i="1" s="1"/>
  <c r="E725" i="1" l="1"/>
  <c r="E746" i="1"/>
  <c r="E714" i="1"/>
  <c r="E737" i="1"/>
  <c r="E760" i="1"/>
  <c r="E719" i="1"/>
  <c r="E740" i="1"/>
  <c r="E763" i="1"/>
  <c r="O701" i="1"/>
  <c r="N701" i="1"/>
  <c r="E701" i="1" s="1"/>
  <c r="O697" i="1"/>
  <c r="N697" i="1"/>
  <c r="O693" i="1"/>
  <c r="N693" i="1"/>
  <c r="O690" i="1"/>
  <c r="N690" i="1"/>
  <c r="E690" i="1" s="1"/>
  <c r="O686" i="1"/>
  <c r="N686" i="1"/>
  <c r="O679" i="1"/>
  <c r="N679" i="1"/>
  <c r="O662" i="1"/>
  <c r="N662" i="1"/>
  <c r="E662" i="1" s="1"/>
  <c r="O659" i="1"/>
  <c r="N659" i="1"/>
  <c r="O656" i="1"/>
  <c r="N656" i="1"/>
  <c r="O651" i="1"/>
  <c r="N651" i="1"/>
  <c r="E651" i="1" s="1"/>
  <c r="O644" i="1"/>
  <c r="N644" i="1"/>
  <c r="O641" i="1"/>
  <c r="N641" i="1"/>
  <c r="O648" i="1"/>
  <c r="N648" i="1"/>
  <c r="E648" i="1" s="1"/>
  <c r="O637" i="1"/>
  <c r="N637" i="1"/>
  <c r="O634" i="1"/>
  <c r="N634" i="1"/>
  <c r="O629" i="1"/>
  <c r="N629" i="1"/>
  <c r="O622" i="1"/>
  <c r="N622" i="1"/>
  <c r="O620" i="1"/>
  <c r="N620" i="1"/>
  <c r="O617" i="1"/>
  <c r="N617" i="1"/>
  <c r="O614" i="1"/>
  <c r="N614" i="1"/>
  <c r="O611" i="1"/>
  <c r="N611" i="1"/>
  <c r="O608" i="1"/>
  <c r="N608" i="1"/>
  <c r="E608" i="1" s="1"/>
  <c r="O605" i="1"/>
  <c r="N605" i="1"/>
  <c r="O602" i="1"/>
  <c r="N602" i="1"/>
  <c r="O599" i="1"/>
  <c r="N599" i="1"/>
  <c r="E599" i="1" s="1"/>
  <c r="O588" i="1"/>
  <c r="N588" i="1"/>
  <c r="O585" i="1"/>
  <c r="N585" i="1"/>
  <c r="O578" i="1"/>
  <c r="N578" i="1"/>
  <c r="O572" i="1"/>
  <c r="N572" i="1"/>
  <c r="O561" i="1"/>
  <c r="N561" i="1"/>
  <c r="O557" i="1"/>
  <c r="N557" i="1"/>
  <c r="E557" i="1" s="1"/>
  <c r="O554" i="1"/>
  <c r="N554" i="1"/>
  <c r="O550" i="1"/>
  <c r="N550" i="1"/>
  <c r="O547" i="1"/>
  <c r="N547" i="1"/>
  <c r="O544" i="1"/>
  <c r="N544" i="1"/>
  <c r="O541" i="1"/>
  <c r="N541" i="1"/>
  <c r="O538" i="1"/>
  <c r="N538" i="1"/>
  <c r="E538" i="1" s="1"/>
  <c r="O527" i="1"/>
  <c r="N527" i="1"/>
  <c r="O522" i="1"/>
  <c r="N522" i="1"/>
  <c r="O519" i="1"/>
  <c r="N519" i="1"/>
  <c r="E519" i="1" s="1"/>
  <c r="O516" i="1"/>
  <c r="N516" i="1"/>
  <c r="O513" i="1"/>
  <c r="N513" i="1"/>
  <c r="O508" i="1"/>
  <c r="N508" i="1"/>
  <c r="O505" i="1"/>
  <c r="N505" i="1"/>
  <c r="O501" i="1"/>
  <c r="N501" i="1"/>
  <c r="O497" i="1"/>
  <c r="N497" i="1"/>
  <c r="O494" i="1"/>
  <c r="N494" i="1"/>
  <c r="O487" i="1"/>
  <c r="N487" i="1"/>
  <c r="O484" i="1"/>
  <c r="N484" i="1"/>
  <c r="E547" i="1" l="1"/>
  <c r="E578" i="1"/>
  <c r="E611" i="1"/>
  <c r="E544" i="1"/>
  <c r="E572" i="1"/>
  <c r="E605" i="1"/>
  <c r="E622" i="1"/>
  <c r="E644" i="1"/>
  <c r="E686" i="1"/>
  <c r="E487" i="1"/>
  <c r="E561" i="1"/>
  <c r="E602" i="1"/>
  <c r="E620" i="1"/>
  <c r="E679" i="1"/>
  <c r="E516" i="1"/>
  <c r="E501" i="1"/>
  <c r="E522" i="1"/>
  <c r="E550" i="1"/>
  <c r="E585" i="1"/>
  <c r="E634" i="1"/>
  <c r="E656" i="1"/>
  <c r="E693" i="1"/>
  <c r="E614" i="1"/>
  <c r="E637" i="1"/>
  <c r="E659" i="1"/>
  <c r="E697" i="1"/>
  <c r="E484" i="1"/>
  <c r="E588" i="1"/>
  <c r="E617" i="1"/>
  <c r="E641" i="1"/>
  <c r="E554" i="1"/>
  <c r="E629" i="1"/>
  <c r="E505" i="1"/>
  <c r="E497" i="1"/>
  <c r="E508" i="1"/>
  <c r="E527" i="1"/>
  <c r="E494" i="1"/>
  <c r="E513" i="1"/>
  <c r="E541" i="1"/>
  <c r="O476" i="1"/>
  <c r="N476" i="1"/>
  <c r="O469" i="1"/>
  <c r="N469" i="1"/>
  <c r="E469" i="1" s="1"/>
  <c r="O466" i="1"/>
  <c r="N466" i="1"/>
  <c r="E466" i="1" s="1"/>
  <c r="O458" i="1"/>
  <c r="N458" i="1"/>
  <c r="E458" i="1" s="1"/>
  <c r="O455" i="1"/>
  <c r="N455" i="1"/>
  <c r="O452" i="1"/>
  <c r="N452" i="1"/>
  <c r="O447" i="1"/>
  <c r="N447" i="1"/>
  <c r="O440" i="1"/>
  <c r="N440" i="1"/>
  <c r="E440" i="1" s="1"/>
  <c r="O436" i="1"/>
  <c r="N436" i="1"/>
  <c r="O429" i="1"/>
  <c r="N429" i="1"/>
  <c r="E429" i="1" s="1"/>
  <c r="O422" i="1"/>
  <c r="N422" i="1"/>
  <c r="O419" i="1"/>
  <c r="N419" i="1"/>
  <c r="O416" i="1"/>
  <c r="N416" i="1"/>
  <c r="O413" i="1"/>
  <c r="N413" i="1"/>
  <c r="E413" i="1" s="1"/>
  <c r="O407" i="1"/>
  <c r="N407" i="1"/>
  <c r="E407" i="1" s="1"/>
  <c r="O404" i="1"/>
  <c r="N404" i="1"/>
  <c r="E404" i="1" s="1"/>
  <c r="O401" i="1"/>
  <c r="N401" i="1"/>
  <c r="O377" i="1"/>
  <c r="N377" i="1"/>
  <c r="O360" i="1"/>
  <c r="N360" i="1"/>
  <c r="E360" i="1" s="1"/>
  <c r="O355" i="1"/>
  <c r="N355" i="1"/>
  <c r="E355" i="1" s="1"/>
  <c r="O351" i="1"/>
  <c r="N351" i="1"/>
  <c r="E351" i="1" s="1"/>
  <c r="O348" i="1"/>
  <c r="N348" i="1"/>
  <c r="O343" i="1"/>
  <c r="N343" i="1"/>
  <c r="O340" i="1"/>
  <c r="N340" i="1"/>
  <c r="O335" i="1"/>
  <c r="N335" i="1"/>
  <c r="O332" i="1"/>
  <c r="N332" i="1"/>
  <c r="E332" i="1" s="1"/>
  <c r="E335" i="1" l="1"/>
  <c r="E436" i="1"/>
  <c r="E401" i="1"/>
  <c r="E455" i="1"/>
  <c r="E343" i="1"/>
  <c r="E340" i="1"/>
  <c r="E377" i="1"/>
  <c r="E416" i="1"/>
  <c r="E447" i="1"/>
  <c r="E476" i="1"/>
  <c r="E452" i="1"/>
  <c r="E419" i="1"/>
  <c r="E422" i="1"/>
  <c r="E348" i="1"/>
  <c r="O326" i="1"/>
  <c r="N326" i="1"/>
  <c r="O315" i="1"/>
  <c r="N315" i="1"/>
  <c r="O312" i="1"/>
  <c r="N312" i="1"/>
  <c r="O301" i="1"/>
  <c r="N301" i="1"/>
  <c r="O297" i="1"/>
  <c r="N297" i="1"/>
  <c r="O293" i="1"/>
  <c r="N293" i="1"/>
  <c r="O289" i="1"/>
  <c r="N289" i="1"/>
  <c r="O284" i="1"/>
  <c r="N284" i="1"/>
  <c r="O280" i="1"/>
  <c r="N280" i="1"/>
  <c r="E280" i="1" s="1"/>
  <c r="O275" i="1"/>
  <c r="N275" i="1"/>
  <c r="O267" i="1"/>
  <c r="N267" i="1"/>
  <c r="O256" i="1"/>
  <c r="N256" i="1"/>
  <c r="O253" i="1"/>
  <c r="N253" i="1"/>
  <c r="O248" i="1"/>
  <c r="N248" i="1"/>
  <c r="O244" i="1"/>
  <c r="N244" i="1"/>
  <c r="E244" i="1" s="1"/>
  <c r="O241" i="1"/>
  <c r="N241" i="1"/>
  <c r="O235" i="1"/>
  <c r="N235" i="1"/>
  <c r="O232" i="1"/>
  <c r="N232" i="1"/>
  <c r="O228" i="1"/>
  <c r="N228" i="1"/>
  <c r="O221" i="1"/>
  <c r="N221" i="1"/>
  <c r="O215" i="1"/>
  <c r="N215" i="1"/>
  <c r="E215" i="1" s="1"/>
  <c r="O211" i="1"/>
  <c r="N211" i="1"/>
  <c r="O208" i="1"/>
  <c r="N208" i="1"/>
  <c r="O205" i="1"/>
  <c r="N205" i="1"/>
  <c r="O201" i="1"/>
  <c r="N201" i="1"/>
  <c r="O197" i="1"/>
  <c r="N197" i="1"/>
  <c r="O194" i="1"/>
  <c r="N194" i="1"/>
  <c r="O191" i="1"/>
  <c r="N191" i="1"/>
  <c r="O188" i="1"/>
  <c r="N188" i="1"/>
  <c r="O184" i="1"/>
  <c r="N184" i="1"/>
  <c r="O180" i="1"/>
  <c r="N180" i="1"/>
  <c r="O174" i="1"/>
  <c r="N174" i="1"/>
  <c r="O169" i="1"/>
  <c r="N169" i="1"/>
  <c r="O166" i="1"/>
  <c r="N166" i="1"/>
  <c r="O162" i="1"/>
  <c r="N162" i="1"/>
  <c r="O158" i="1"/>
  <c r="N158" i="1"/>
  <c r="O153" i="1"/>
  <c r="N153" i="1"/>
  <c r="O150" i="1"/>
  <c r="N150" i="1"/>
  <c r="O145" i="1"/>
  <c r="N145" i="1"/>
  <c r="O142" i="1"/>
  <c r="N142" i="1"/>
  <c r="O139" i="1"/>
  <c r="N139" i="1"/>
  <c r="O135" i="1"/>
  <c r="N135" i="1"/>
  <c r="O132" i="1"/>
  <c r="N132" i="1"/>
  <c r="O126" i="1"/>
  <c r="N126" i="1"/>
  <c r="E256" i="1" l="1"/>
  <c r="E132" i="1"/>
  <c r="E201" i="1"/>
  <c r="E289" i="1"/>
  <c r="E326" i="1"/>
  <c r="E312" i="1"/>
  <c r="E228" i="1"/>
  <c r="E139" i="1"/>
  <c r="E211" i="1"/>
  <c r="E241" i="1"/>
  <c r="E275" i="1"/>
  <c r="E301" i="1"/>
  <c r="E315" i="1"/>
  <c r="E180" i="1"/>
  <c r="E162" i="1"/>
  <c r="E188" i="1"/>
  <c r="E208" i="1"/>
  <c r="E235" i="1"/>
  <c r="E267" i="1"/>
  <c r="E297" i="1"/>
  <c r="E126" i="1"/>
  <c r="E150" i="1"/>
  <c r="E197" i="1"/>
  <c r="E221" i="1"/>
  <c r="E248" i="1"/>
  <c r="E284" i="1"/>
  <c r="E293" i="1"/>
  <c r="E174" i="1"/>
  <c r="E158" i="1"/>
  <c r="E184" i="1"/>
  <c r="E205" i="1"/>
  <c r="E142" i="1"/>
  <c r="E166" i="1"/>
  <c r="E191" i="1"/>
  <c r="E145" i="1"/>
  <c r="E169" i="1"/>
  <c r="E194" i="1"/>
  <c r="E135" i="1"/>
  <c r="E153" i="1"/>
  <c r="E232" i="1"/>
  <c r="E253" i="1"/>
  <c r="O122" i="1"/>
  <c r="N122" i="1"/>
  <c r="O119" i="1"/>
  <c r="N119" i="1"/>
  <c r="O117" i="1"/>
  <c r="N117" i="1"/>
  <c r="E117" i="1" s="1"/>
  <c r="O114" i="1"/>
  <c r="N114" i="1"/>
  <c r="O109" i="1"/>
  <c r="N109" i="1"/>
  <c r="O102" i="1"/>
  <c r="N102" i="1"/>
  <c r="O78" i="1"/>
  <c r="N78" i="1"/>
  <c r="O73" i="1"/>
  <c r="N73" i="1"/>
  <c r="O68" i="1"/>
  <c r="N68" i="1"/>
  <c r="E114" i="1" l="1"/>
  <c r="E73" i="1"/>
  <c r="E119" i="1"/>
  <c r="E78" i="1"/>
  <c r="E68" i="1"/>
  <c r="E122" i="1"/>
  <c r="E109" i="1"/>
  <c r="E102" i="1"/>
  <c r="O64" i="1"/>
  <c r="N64" i="1"/>
  <c r="O41" i="1"/>
  <c r="N41" i="1"/>
  <c r="O38" i="1"/>
  <c r="N38" i="1"/>
  <c r="O31" i="1"/>
  <c r="N31" i="1"/>
  <c r="O28" i="1"/>
  <c r="N28" i="1"/>
  <c r="O22" i="1"/>
  <c r="N22" i="1"/>
  <c r="E22" i="1" s="1"/>
  <c r="O18" i="1"/>
  <c r="N18" i="1"/>
  <c r="O13" i="1"/>
  <c r="N13" i="1"/>
  <c r="H975" i="1"/>
  <c r="G975" i="1"/>
  <c r="H974" i="1"/>
  <c r="G974" i="1"/>
  <c r="H973" i="1"/>
  <c r="G973" i="1"/>
  <c r="H972" i="1"/>
  <c r="G972" i="1"/>
  <c r="H971" i="1"/>
  <c r="G971" i="1"/>
  <c r="H920" i="1"/>
  <c r="G920" i="1"/>
  <c r="H604" i="1"/>
  <c r="G604" i="1"/>
  <c r="H603" i="1"/>
  <c r="G603" i="1"/>
  <c r="H601" i="1"/>
  <c r="G601" i="1"/>
  <c r="H353" i="1"/>
  <c r="G353" i="1"/>
  <c r="H234" i="1"/>
  <c r="G234" i="1"/>
  <c r="H233" i="1"/>
  <c r="G233" i="1"/>
  <c r="H206" i="1"/>
  <c r="G206" i="1"/>
  <c r="H173" i="1"/>
  <c r="G173" i="1"/>
  <c r="H118" i="1"/>
  <c r="G118" i="1"/>
  <c r="E13" i="1" l="1"/>
  <c r="E28" i="1"/>
  <c r="E41" i="1"/>
  <c r="E38" i="1"/>
  <c r="E18" i="1"/>
  <c r="E64" i="1"/>
  <c r="E31" i="1"/>
  <c r="G1161" i="1"/>
  <c r="H1161" i="1"/>
  <c r="G1065" i="1" l="1"/>
  <c r="H1065" i="1"/>
  <c r="G1064" i="1"/>
  <c r="H1064" i="1"/>
  <c r="G1063" i="1"/>
  <c r="H1063" i="1"/>
  <c r="G1023" i="1" l="1"/>
  <c r="H1023" i="1"/>
  <c r="G1022" i="1"/>
  <c r="H1022" i="1"/>
  <c r="G1021" i="1"/>
  <c r="H1021" i="1"/>
  <c r="G1020" i="1"/>
  <c r="H1020" i="1"/>
  <c r="G1019" i="1"/>
  <c r="H1019" i="1"/>
  <c r="G986" i="1" l="1"/>
  <c r="H986" i="1"/>
  <c r="G985" i="1"/>
  <c r="H985" i="1"/>
  <c r="G979" i="1"/>
  <c r="H979" i="1"/>
  <c r="G980" i="1"/>
  <c r="H980" i="1"/>
  <c r="G981" i="1"/>
  <c r="H981" i="1"/>
  <c r="G982" i="1"/>
  <c r="H982" i="1"/>
  <c r="G983" i="1"/>
  <c r="H983" i="1"/>
  <c r="G710" i="1" l="1"/>
  <c r="H710" i="1"/>
  <c r="G548" i="1" l="1"/>
  <c r="H548" i="1"/>
  <c r="G314" i="1" l="1"/>
  <c r="H314" i="1"/>
  <c r="G313" i="1"/>
  <c r="H313" i="1"/>
  <c r="G303" i="1"/>
  <c r="H303" i="1"/>
  <c r="E190" i="1" l="1"/>
  <c r="H190" i="1" s="1"/>
  <c r="E189" i="1"/>
  <c r="H189" i="1" s="1"/>
  <c r="G190" i="1" l="1"/>
  <c r="G189" i="1"/>
  <c r="H406" i="1" l="1"/>
  <c r="G406" i="1"/>
  <c r="H405" i="1"/>
  <c r="G405" i="1"/>
  <c r="H1450" i="1" l="1"/>
  <c r="G1450" i="1"/>
  <c r="H1449" i="1"/>
  <c r="G1449" i="1"/>
  <c r="H1448" i="1"/>
  <c r="G1448" i="1"/>
  <c r="H1447" i="1" l="1"/>
  <c r="G1447" i="1"/>
  <c r="H1446" i="1" l="1"/>
  <c r="G1446" i="1"/>
  <c r="H1271" i="1"/>
  <c r="H1270" i="1"/>
  <c r="G1270" i="1"/>
  <c r="H1445" i="1" l="1"/>
  <c r="H274" i="1"/>
  <c r="G274" i="1"/>
  <c r="H273" i="1"/>
  <c r="G273" i="1"/>
  <c r="H272" i="1"/>
  <c r="G272" i="1"/>
  <c r="H271" i="1"/>
  <c r="G271" i="1"/>
  <c r="H270" i="1"/>
  <c r="G270" i="1"/>
  <c r="H269" i="1"/>
  <c r="G269" i="1"/>
  <c r="H268" i="1"/>
  <c r="G268" i="1"/>
  <c r="H1444" i="1" l="1"/>
  <c r="G1444" i="1"/>
  <c r="H341" i="1"/>
  <c r="G341" i="1"/>
  <c r="H342" i="1"/>
  <c r="G342" i="1"/>
  <c r="H1443" i="1" l="1"/>
  <c r="G1443" i="1"/>
  <c r="H782" i="1"/>
  <c r="G782" i="1"/>
  <c r="H781" i="1"/>
  <c r="G781" i="1"/>
  <c r="H1442" i="1" l="1"/>
  <c r="G1442" i="1"/>
  <c r="H1251" i="1"/>
  <c r="G1251" i="1"/>
  <c r="H1250" i="1"/>
  <c r="G1250" i="1"/>
  <c r="H1249" i="1"/>
  <c r="G1249" i="1"/>
  <c r="H1069" i="1" l="1"/>
  <c r="G1069" i="1"/>
  <c r="H1068" i="1"/>
  <c r="G1068" i="1"/>
  <c r="H1067" i="1"/>
  <c r="G1067" i="1"/>
  <c r="H1439" i="1" l="1"/>
  <c r="G1439" i="1"/>
  <c r="H748" i="1"/>
  <c r="G748" i="1"/>
  <c r="H749" i="1"/>
  <c r="G749" i="1"/>
  <c r="H747" i="1"/>
  <c r="G747" i="1"/>
  <c r="H616" i="1" l="1"/>
  <c r="G616" i="1"/>
  <c r="H615" i="1"/>
  <c r="G615" i="1"/>
  <c r="H457" i="1" l="1"/>
  <c r="G457" i="1"/>
  <c r="H456" i="1"/>
  <c r="G456" i="1"/>
  <c r="H1436" i="1" l="1"/>
  <c r="G1436" i="1"/>
  <c r="H589" i="1" l="1"/>
  <c r="G589" i="1"/>
  <c r="H994" i="1" l="1"/>
  <c r="G994" i="1"/>
  <c r="H995" i="1"/>
  <c r="G995" i="1"/>
  <c r="H996" i="1"/>
  <c r="G996" i="1"/>
  <c r="H997" i="1"/>
  <c r="G997" i="1"/>
  <c r="H21" i="1" l="1"/>
  <c r="G21" i="1"/>
  <c r="H20" i="1"/>
  <c r="G20" i="1"/>
  <c r="H19" i="1"/>
  <c r="G19" i="1"/>
  <c r="H1452" i="1" l="1"/>
  <c r="G1452" i="1"/>
  <c r="H17" i="1"/>
  <c r="G17" i="1"/>
  <c r="H16" i="1"/>
  <c r="G16" i="1"/>
  <c r="H15" i="1"/>
  <c r="H14" i="1"/>
  <c r="G14" i="1"/>
  <c r="H1451" i="1" l="1"/>
  <c r="G1451" i="1"/>
  <c r="H685" i="1"/>
  <c r="G685" i="1"/>
  <c r="H684" i="1"/>
  <c r="G684" i="1"/>
  <c r="H682" i="1"/>
  <c r="G682" i="1"/>
  <c r="H681" i="1"/>
  <c r="G681" i="1"/>
  <c r="H683" i="1"/>
  <c r="G683" i="1"/>
  <c r="H680" i="1"/>
  <c r="G680" i="1"/>
  <c r="H745" i="1" l="1"/>
  <c r="G745" i="1"/>
  <c r="H744" i="1"/>
  <c r="G744" i="1"/>
  <c r="H468" i="1" l="1"/>
  <c r="G468" i="1"/>
  <c r="H467" i="1"/>
  <c r="G467" i="1"/>
  <c r="H571" i="1" l="1"/>
  <c r="G571" i="1"/>
  <c r="H570" i="1"/>
  <c r="G570" i="1"/>
  <c r="H569" i="1"/>
  <c r="G569" i="1"/>
  <c r="H568" i="1"/>
  <c r="G568" i="1"/>
  <c r="H567" i="1"/>
  <c r="H566" i="1"/>
  <c r="G566" i="1"/>
  <c r="H804" i="1" l="1"/>
  <c r="G804" i="1"/>
  <c r="H803" i="1"/>
  <c r="G803" i="1"/>
  <c r="H454" i="1" l="1"/>
  <c r="G454" i="1"/>
  <c r="H453" i="1"/>
  <c r="G453" i="1"/>
  <c r="H493" i="1" l="1"/>
  <c r="G493" i="1"/>
  <c r="H492" i="1"/>
  <c r="G492" i="1"/>
  <c r="H491" i="1"/>
  <c r="G491" i="1"/>
  <c r="H490" i="1"/>
  <c r="G490" i="1"/>
  <c r="H489" i="1"/>
  <c r="G489" i="1"/>
  <c r="H488" i="1"/>
  <c r="G488" i="1"/>
  <c r="H346" i="1" l="1"/>
  <c r="G346" i="1"/>
  <c r="H345" i="1"/>
  <c r="G345" i="1"/>
  <c r="H347" i="1"/>
  <c r="G347" i="1"/>
  <c r="H344" i="1"/>
  <c r="G344" i="1"/>
  <c r="H1039" i="1" l="1"/>
  <c r="G1039" i="1"/>
  <c r="H1038" i="1"/>
  <c r="G1038" i="1"/>
  <c r="H1037" i="1"/>
  <c r="G1037" i="1"/>
  <c r="H1036" i="1"/>
  <c r="G1036" i="1"/>
  <c r="H1035" i="1"/>
  <c r="G1035" i="1"/>
  <c r="H1034" i="1"/>
  <c r="G1034" i="1"/>
  <c r="H1033" i="1"/>
  <c r="G1033" i="1"/>
  <c r="H560" i="1" l="1"/>
  <c r="G560" i="1"/>
  <c r="H559" i="1"/>
  <c r="G559" i="1"/>
  <c r="H558" i="1"/>
  <c r="G558" i="1"/>
  <c r="H610" i="1" l="1"/>
  <c r="G610" i="1"/>
  <c r="H609" i="1"/>
  <c r="G609" i="1"/>
  <c r="H283" i="1" l="1"/>
  <c r="G283" i="1"/>
  <c r="H282" i="1"/>
  <c r="G282" i="1"/>
  <c r="H281" i="1"/>
  <c r="G281" i="1"/>
  <c r="H350" i="1" l="1"/>
  <c r="G350" i="1"/>
  <c r="H349" i="1"/>
  <c r="G349" i="1"/>
  <c r="H794" i="1" l="1"/>
  <c r="G793" i="1"/>
  <c r="H795" i="1"/>
  <c r="G796" i="1"/>
  <c r="G797" i="1"/>
  <c r="G795" i="1"/>
  <c r="H793" i="1"/>
  <c r="H797" i="1"/>
  <c r="H796" i="1"/>
  <c r="G794" i="1"/>
  <c r="H1165" i="1" l="1"/>
  <c r="G1165" i="1"/>
  <c r="H1164" i="1"/>
  <c r="G1164" i="1"/>
  <c r="H1163" i="1"/>
  <c r="G1163" i="1"/>
  <c r="H911" i="1" l="1"/>
  <c r="G909" i="1"/>
  <c r="H910" i="1"/>
  <c r="H912" i="1"/>
  <c r="G913" i="1"/>
  <c r="H914" i="1"/>
  <c r="H915" i="1"/>
  <c r="H916" i="1"/>
  <c r="H881" i="1"/>
  <c r="H894" i="1"/>
  <c r="H907" i="1"/>
  <c r="H886" i="1"/>
  <c r="G905" i="1"/>
  <c r="H895" i="1"/>
  <c r="G897" i="1"/>
  <c r="H906" i="1"/>
  <c r="G884" i="1"/>
  <c r="G885" i="1"/>
  <c r="G888" i="1"/>
  <c r="G877" i="1"/>
  <c r="H902" i="1"/>
  <c r="G893" i="1"/>
  <c r="H875" i="1"/>
  <c r="H887" i="1"/>
  <c r="H899" i="1"/>
  <c r="G876" i="1"/>
  <c r="H900" i="1"/>
  <c r="H889" i="1"/>
  <c r="G878" i="1"/>
  <c r="G891" i="1"/>
  <c r="H903" i="1"/>
  <c r="H882" i="1"/>
  <c r="H883" i="1"/>
  <c r="H896" i="1"/>
  <c r="H908" i="1"/>
  <c r="H874" i="1"/>
  <c r="H898" i="1"/>
  <c r="G901" i="1"/>
  <c r="G890" i="1"/>
  <c r="H879" i="1"/>
  <c r="G880" i="1"/>
  <c r="G892" i="1"/>
  <c r="H904" i="1"/>
  <c r="G910" i="1"/>
  <c r="G902" i="1"/>
  <c r="G882" i="1"/>
  <c r="G894" i="1"/>
  <c r="H892" i="1"/>
  <c r="H878" i="1"/>
  <c r="H890" i="1"/>
  <c r="G914" i="1"/>
  <c r="G898" i="1"/>
  <c r="G906" i="1"/>
  <c r="H880" i="1"/>
  <c r="G874" i="1"/>
  <c r="H888" i="1"/>
  <c r="H876" i="1"/>
  <c r="H884" i="1"/>
  <c r="G886" i="1"/>
  <c r="G879" i="1"/>
  <c r="G887" i="1"/>
  <c r="G895" i="1"/>
  <c r="G899" i="1"/>
  <c r="G907" i="1"/>
  <c r="G915" i="1"/>
  <c r="H891" i="1"/>
  <c r="G875" i="1"/>
  <c r="G883" i="1"/>
  <c r="G903" i="1"/>
  <c r="G911" i="1"/>
  <c r="G896" i="1"/>
  <c r="G900" i="1"/>
  <c r="G904" i="1"/>
  <c r="G908" i="1"/>
  <c r="G912" i="1"/>
  <c r="G916" i="1"/>
  <c r="G881" i="1"/>
  <c r="G889" i="1"/>
  <c r="H877" i="1"/>
  <c r="H885" i="1"/>
  <c r="H893" i="1"/>
  <c r="H897" i="1"/>
  <c r="H901" i="1"/>
  <c r="H905" i="1"/>
  <c r="H909" i="1"/>
  <c r="H913" i="1"/>
  <c r="H325" i="1" l="1"/>
  <c r="G325" i="1"/>
  <c r="H323" i="1"/>
  <c r="G323" i="1"/>
  <c r="H322" i="1"/>
  <c r="G322" i="1"/>
  <c r="H321" i="1"/>
  <c r="G321" i="1"/>
  <c r="H320" i="1"/>
  <c r="G320" i="1"/>
  <c r="H319" i="1"/>
  <c r="G319" i="1"/>
  <c r="H318" i="1"/>
  <c r="G318" i="1"/>
  <c r="H324" i="1"/>
  <c r="G324" i="1"/>
  <c r="H317" i="1"/>
  <c r="G317" i="1"/>
  <c r="H316" i="1"/>
  <c r="G316" i="1"/>
  <c r="H964" i="1" l="1"/>
  <c r="G964" i="1"/>
  <c r="H963" i="1"/>
  <c r="G963" i="1"/>
  <c r="H962" i="1"/>
  <c r="G962" i="1"/>
  <c r="H965" i="1"/>
  <c r="G965" i="1"/>
  <c r="H961" i="1"/>
  <c r="G961" i="1"/>
  <c r="H960" i="1"/>
  <c r="G960" i="1"/>
  <c r="H959" i="1"/>
  <c r="G959" i="1"/>
  <c r="H958" i="1"/>
  <c r="G958" i="1"/>
  <c r="H1441" i="1" l="1"/>
  <c r="G1441" i="1"/>
  <c r="H243" i="1" l="1"/>
  <c r="G243" i="1"/>
  <c r="H242" i="1"/>
  <c r="G242" i="1"/>
  <c r="H27" i="1" l="1"/>
  <c r="G27" i="1"/>
  <c r="H26" i="1"/>
  <c r="G26" i="1"/>
  <c r="H25" i="1"/>
  <c r="G25" i="1"/>
  <c r="H24" i="1"/>
  <c r="G24" i="1"/>
  <c r="H23" i="1"/>
  <c r="G23" i="1"/>
  <c r="N819" i="1" l="1"/>
  <c r="N820" i="1"/>
  <c r="N818" i="1"/>
  <c r="N821" i="1" s="1"/>
  <c r="E821" i="1" s="1"/>
  <c r="H785" i="1"/>
  <c r="G785" i="1"/>
  <c r="H784" i="1"/>
  <c r="G784" i="1"/>
  <c r="G820" i="1" l="1"/>
  <c r="H819" i="1"/>
  <c r="G819" i="1"/>
  <c r="H818" i="1"/>
  <c r="H1198" i="1"/>
  <c r="G1198" i="1"/>
  <c r="H1199" i="1"/>
  <c r="G1199" i="1"/>
  <c r="H1197" i="1"/>
  <c r="G1197" i="1"/>
  <c r="H1196" i="1"/>
  <c r="G1196" i="1"/>
  <c r="H1195" i="1"/>
  <c r="G1195" i="1"/>
  <c r="H1194" i="1"/>
  <c r="G1194" i="1"/>
  <c r="H1193" i="1"/>
  <c r="G1193" i="1"/>
  <c r="H1192" i="1"/>
  <c r="G1192" i="1"/>
  <c r="H1191" i="1"/>
  <c r="G1191" i="1"/>
  <c r="H1190" i="1"/>
  <c r="G1190" i="1"/>
  <c r="H1189" i="1"/>
  <c r="G1189" i="1"/>
  <c r="H1188" i="1"/>
  <c r="G1188" i="1"/>
  <c r="H1187" i="1"/>
  <c r="G1187" i="1"/>
  <c r="H1186" i="1"/>
  <c r="G1186" i="1"/>
  <c r="H1185" i="1"/>
  <c r="G1185" i="1"/>
  <c r="H1184" i="1"/>
  <c r="G1184" i="1"/>
  <c r="G818" i="1" l="1"/>
  <c r="H820" i="1"/>
  <c r="H196" i="1"/>
  <c r="G196" i="1"/>
  <c r="H195" i="1"/>
  <c r="G195" i="1"/>
  <c r="H1291" i="1"/>
  <c r="G1291" i="1"/>
  <c r="H1290" i="1"/>
  <c r="G1290" i="1"/>
  <c r="H1289" i="1"/>
  <c r="G1289" i="1"/>
  <c r="H1129" i="1" l="1"/>
  <c r="G1129" i="1"/>
  <c r="H1128" i="1"/>
  <c r="G1128" i="1"/>
  <c r="H1127" i="1"/>
  <c r="G1127" i="1"/>
  <c r="H709" i="1" l="1"/>
  <c r="G709" i="1"/>
  <c r="H708" i="1"/>
  <c r="G708" i="1"/>
  <c r="H707" i="1"/>
  <c r="G707" i="1"/>
  <c r="H706" i="1"/>
  <c r="G706" i="1"/>
  <c r="H705" i="1"/>
  <c r="G705" i="1"/>
  <c r="H704" i="1"/>
  <c r="G704" i="1"/>
  <c r="H703" i="1"/>
  <c r="G703" i="1"/>
  <c r="H702" i="1"/>
  <c r="G702" i="1"/>
  <c r="H1149" i="1" l="1"/>
  <c r="G1149" i="1"/>
  <c r="H1148" i="1"/>
  <c r="G1148" i="1"/>
  <c r="H1147" i="1"/>
  <c r="G1147" i="1"/>
  <c r="H1146" i="1"/>
  <c r="G1146" i="1"/>
  <c r="H1145" i="1"/>
  <c r="G1145" i="1"/>
  <c r="H1144" i="1"/>
  <c r="G1144" i="1"/>
  <c r="H1143" i="1"/>
  <c r="G1143" i="1"/>
  <c r="H1004" i="1" l="1"/>
  <c r="G1004" i="1"/>
  <c r="H1003" i="1"/>
  <c r="G1003" i="1"/>
  <c r="H1260" i="1" l="1"/>
  <c r="G1260" i="1"/>
  <c r="H1259" i="1"/>
  <c r="G1259" i="1"/>
  <c r="H231" i="1" l="1"/>
  <c r="G231" i="1"/>
  <c r="H230" i="1"/>
  <c r="G230" i="1"/>
  <c r="H229" i="1"/>
  <c r="G229" i="1"/>
  <c r="H507" i="1" l="1"/>
  <c r="G507" i="1"/>
  <c r="H506" i="1"/>
  <c r="G506" i="1"/>
  <c r="H187" i="1" l="1"/>
  <c r="G187" i="1"/>
  <c r="H185" i="1"/>
  <c r="G185" i="1"/>
  <c r="H186" i="1"/>
  <c r="G186" i="1"/>
  <c r="H384" i="1" l="1"/>
  <c r="G384" i="1"/>
  <c r="H383" i="1"/>
  <c r="G383" i="1"/>
  <c r="H382" i="1"/>
  <c r="G382" i="1"/>
  <c r="H381" i="1"/>
  <c r="G381" i="1"/>
  <c r="H380" i="1"/>
  <c r="G380" i="1"/>
  <c r="H379" i="1"/>
  <c r="G379" i="1"/>
  <c r="H378" i="1"/>
  <c r="G378" i="1"/>
  <c r="H956" i="1" l="1"/>
  <c r="G956" i="1"/>
  <c r="H955" i="1"/>
  <c r="G955" i="1"/>
  <c r="H954" i="1"/>
  <c r="G954" i="1"/>
  <c r="H953" i="1"/>
  <c r="G953" i="1"/>
  <c r="H952" i="1"/>
  <c r="G952" i="1"/>
  <c r="H951" i="1"/>
  <c r="G951" i="1"/>
  <c r="H950" i="1"/>
  <c r="G950" i="1"/>
  <c r="H949" i="1"/>
  <c r="G949" i="1"/>
  <c r="H948" i="1"/>
  <c r="G948" i="1"/>
  <c r="H947" i="1"/>
  <c r="G947" i="1"/>
  <c r="H946" i="1"/>
  <c r="G946" i="1"/>
  <c r="H945" i="1"/>
  <c r="G945" i="1"/>
  <c r="H944" i="1"/>
  <c r="G944" i="1"/>
  <c r="H943" i="1"/>
  <c r="G943" i="1"/>
  <c r="H942" i="1"/>
  <c r="G942" i="1"/>
  <c r="H941" i="1"/>
  <c r="G941" i="1"/>
  <c r="H940" i="1"/>
  <c r="G940" i="1"/>
  <c r="H939" i="1"/>
  <c r="G939" i="1"/>
  <c r="H938" i="1"/>
  <c r="G938" i="1"/>
  <c r="H937" i="1"/>
  <c r="G937" i="1"/>
  <c r="H936" i="1"/>
  <c r="G936" i="1"/>
  <c r="H935" i="1"/>
  <c r="G935" i="1"/>
  <c r="H934" i="1"/>
  <c r="G934" i="1"/>
  <c r="H933" i="1"/>
  <c r="G933" i="1"/>
  <c r="H161" i="1" l="1"/>
  <c r="G161" i="1"/>
  <c r="H160" i="1"/>
  <c r="G160" i="1"/>
  <c r="H159" i="1"/>
  <c r="G159" i="1"/>
  <c r="H555" i="1" l="1"/>
  <c r="G555" i="1"/>
  <c r="H556" i="1"/>
  <c r="G556" i="1"/>
  <c r="H1431" i="1" l="1"/>
  <c r="G1431" i="1"/>
  <c r="H977" i="1"/>
  <c r="G977" i="1"/>
  <c r="H976" i="1"/>
  <c r="G976" i="1"/>
  <c r="H1434" i="1" l="1"/>
  <c r="G1434" i="1"/>
  <c r="H255" i="1"/>
  <c r="G255" i="1"/>
  <c r="H254" i="1"/>
  <c r="G254" i="1"/>
  <c r="H40" i="1" l="1"/>
  <c r="G40" i="1"/>
  <c r="H39" i="1"/>
  <c r="G39" i="1"/>
  <c r="G430" i="1" l="1"/>
  <c r="H430" i="1"/>
  <c r="G300" i="1" l="1"/>
  <c r="H300" i="1"/>
  <c r="G299" i="1"/>
  <c r="H299" i="1"/>
  <c r="G298" i="1"/>
  <c r="H298" i="1"/>
  <c r="H647" i="1" l="1"/>
  <c r="G647" i="1"/>
  <c r="H646" i="1"/>
  <c r="G646" i="1"/>
  <c r="H645" i="1"/>
  <c r="G645" i="1"/>
  <c r="H543" i="1" l="1"/>
  <c r="G543" i="1"/>
  <c r="H931" i="1" l="1"/>
  <c r="G931" i="1"/>
  <c r="H929" i="1"/>
  <c r="G929" i="1"/>
  <c r="H928" i="1"/>
  <c r="G928" i="1"/>
  <c r="H927" i="1"/>
  <c r="G927" i="1"/>
  <c r="H930" i="1"/>
  <c r="G930" i="1"/>
  <c r="H926" i="1"/>
  <c r="G926" i="1"/>
  <c r="H925" i="1"/>
  <c r="G925" i="1"/>
  <c r="H924" i="1"/>
  <c r="G924" i="1"/>
  <c r="H923" i="1"/>
  <c r="G923" i="1"/>
  <c r="H922" i="1"/>
  <c r="G922" i="1"/>
  <c r="H921" i="1"/>
  <c r="G921" i="1"/>
  <c r="H919" i="1"/>
  <c r="G919" i="1"/>
  <c r="H918" i="1"/>
  <c r="G918" i="1"/>
  <c r="H387" i="1" l="1"/>
  <c r="G387" i="1"/>
  <c r="H386" i="1"/>
  <c r="G386" i="1"/>
  <c r="H486" i="1" l="1"/>
  <c r="G486" i="1"/>
  <c r="H485" i="1"/>
  <c r="G485" i="1"/>
  <c r="H1141" i="1" l="1"/>
  <c r="G1141" i="1"/>
  <c r="H1140" i="1"/>
  <c r="G1140" i="1"/>
  <c r="H1139" i="1"/>
  <c r="G1139" i="1"/>
  <c r="H1138" i="1"/>
  <c r="G1138" i="1"/>
  <c r="H1137" i="1"/>
  <c r="G1137" i="1"/>
  <c r="H1136" i="1"/>
  <c r="G1136" i="1"/>
  <c r="H1135" i="1"/>
  <c r="G1135" i="1"/>
  <c r="H72" i="1" l="1"/>
  <c r="G72" i="1"/>
  <c r="H71" i="1"/>
  <c r="G71" i="1"/>
  <c r="H70" i="1"/>
  <c r="G70" i="1"/>
  <c r="H69" i="1"/>
  <c r="G69" i="1"/>
  <c r="H1245" i="1" l="1"/>
  <c r="G1245" i="1"/>
  <c r="H1244" i="1"/>
  <c r="G1244" i="1"/>
  <c r="H1243" i="1"/>
  <c r="G1243" i="1"/>
  <c r="H843" i="1" l="1"/>
  <c r="G843" i="1"/>
  <c r="H842" i="1"/>
  <c r="G842" i="1"/>
  <c r="H841" i="1"/>
  <c r="G841" i="1"/>
  <c r="H334" i="1" l="1"/>
  <c r="G334" i="1"/>
  <c r="G333" i="1"/>
  <c r="H632" i="1" l="1"/>
  <c r="G632" i="1"/>
  <c r="H631" i="1"/>
  <c r="G631" i="1"/>
  <c r="H630" i="1"/>
  <c r="G630" i="1"/>
  <c r="H633" i="1"/>
  <c r="G633" i="1"/>
  <c r="H720" i="1" l="1"/>
  <c r="G720" i="1"/>
  <c r="H721" i="1"/>
  <c r="G721" i="1"/>
  <c r="H279" i="1" l="1"/>
  <c r="G279" i="1"/>
  <c r="H278" i="1"/>
  <c r="G278" i="1"/>
  <c r="H277" i="1"/>
  <c r="G277" i="1"/>
  <c r="H276" i="1"/>
  <c r="G276" i="1"/>
  <c r="H500" i="1" l="1"/>
  <c r="G500" i="1"/>
  <c r="H499" i="1"/>
  <c r="G499" i="1"/>
  <c r="H498" i="1"/>
  <c r="G498" i="1"/>
  <c r="H116" i="1" l="1"/>
  <c r="G116" i="1"/>
  <c r="H115" i="1"/>
  <c r="G115" i="1"/>
  <c r="H121" i="1" l="1"/>
  <c r="G121" i="1"/>
  <c r="H120" i="1"/>
  <c r="G120" i="1"/>
  <c r="H537" i="1" l="1"/>
  <c r="G537" i="1"/>
  <c r="H536" i="1"/>
  <c r="G536" i="1"/>
  <c r="H535" i="1"/>
  <c r="G535" i="1"/>
  <c r="H534" i="1"/>
  <c r="G534" i="1"/>
  <c r="H359" i="1" l="1"/>
  <c r="G359" i="1"/>
  <c r="H358" i="1"/>
  <c r="G358" i="1"/>
  <c r="H357" i="1"/>
  <c r="G356" i="1"/>
  <c r="H866" i="1" l="1"/>
  <c r="G866" i="1"/>
  <c r="H865" i="1"/>
  <c r="G865" i="1"/>
  <c r="H864" i="1"/>
  <c r="G864" i="1"/>
  <c r="H863" i="1"/>
  <c r="G863" i="1"/>
  <c r="H862" i="1"/>
  <c r="G862" i="1"/>
  <c r="H861" i="1"/>
  <c r="G861" i="1"/>
  <c r="H860" i="1"/>
  <c r="G860" i="1"/>
  <c r="H859" i="1"/>
  <c r="G859" i="1"/>
  <c r="H858" i="1"/>
  <c r="G858" i="1"/>
  <c r="H857" i="1"/>
  <c r="G857" i="1"/>
  <c r="H1301" i="1" l="1"/>
  <c r="G1301" i="1"/>
  <c r="H1302" i="1"/>
  <c r="G1302" i="1"/>
  <c r="H1109" i="1" l="1"/>
  <c r="G1109" i="1"/>
  <c r="H1110" i="1"/>
  <c r="G1110" i="1"/>
  <c r="H1108" i="1"/>
  <c r="G1108" i="1"/>
  <c r="H678" i="1" l="1"/>
  <c r="G678" i="1"/>
  <c r="H670" i="1"/>
  <c r="G670" i="1"/>
  <c r="H667" i="1"/>
  <c r="G667" i="1"/>
  <c r="H669" i="1"/>
  <c r="G669" i="1"/>
  <c r="H664" i="1"/>
  <c r="G664" i="1"/>
  <c r="H665" i="1"/>
  <c r="G665" i="1"/>
  <c r="H668" i="1"/>
  <c r="G668" i="1"/>
  <c r="H671" i="1"/>
  <c r="G671" i="1"/>
  <c r="H673" i="1"/>
  <c r="G673" i="1"/>
  <c r="H677" i="1"/>
  <c r="G677" i="1"/>
  <c r="H672" i="1"/>
  <c r="G672" i="1"/>
  <c r="H675" i="1"/>
  <c r="G675" i="1"/>
  <c r="H674" i="1"/>
  <c r="G674" i="1"/>
  <c r="H663" i="1"/>
  <c r="G663" i="1"/>
  <c r="H666" i="1"/>
  <c r="G666" i="1"/>
  <c r="H676" i="1"/>
  <c r="G676" i="1"/>
  <c r="H264" i="1" l="1"/>
  <c r="G259" i="1"/>
  <c r="H260" i="1"/>
  <c r="H257" i="1"/>
  <c r="H261" i="1"/>
  <c r="H265" i="1"/>
  <c r="H263" i="1"/>
  <c r="H258" i="1"/>
  <c r="H262" i="1"/>
  <c r="H266" i="1"/>
  <c r="G262" i="1"/>
  <c r="G258" i="1"/>
  <c r="G266" i="1"/>
  <c r="G263" i="1"/>
  <c r="H259" i="1"/>
  <c r="G260" i="1"/>
  <c r="G257" i="1"/>
  <c r="G261" i="1"/>
  <c r="G265" i="1"/>
  <c r="G264" i="1"/>
  <c r="H144" i="1"/>
  <c r="G144" i="1"/>
  <c r="H143" i="1"/>
  <c r="G143" i="1"/>
  <c r="H240" i="1" l="1"/>
  <c r="G240" i="1"/>
  <c r="H239" i="1"/>
  <c r="G239" i="1"/>
  <c r="H238" i="1"/>
  <c r="G238" i="1"/>
  <c r="H237" i="1"/>
  <c r="G237" i="1"/>
  <c r="H236" i="1"/>
  <c r="G236" i="1"/>
  <c r="H354" i="1" l="1"/>
  <c r="G354" i="1"/>
  <c r="H352" i="1"/>
  <c r="G352" i="1"/>
  <c r="H1207" i="1" l="1"/>
  <c r="G1207" i="1"/>
  <c r="H1206" i="1"/>
  <c r="G1206" i="1"/>
  <c r="H1205" i="1"/>
  <c r="G1205" i="1"/>
  <c r="H728" i="1" l="1"/>
  <c r="G728" i="1"/>
  <c r="H727" i="1"/>
  <c r="G727" i="1"/>
  <c r="H726" i="1"/>
  <c r="G726" i="1"/>
  <c r="H718" i="1" l="1"/>
  <c r="G718" i="1"/>
  <c r="H717" i="1"/>
  <c r="G717" i="1"/>
  <c r="H715" i="1"/>
  <c r="G715" i="1"/>
  <c r="H716" i="1"/>
  <c r="G716" i="1"/>
  <c r="H762" i="1" l="1"/>
  <c r="G762" i="1"/>
  <c r="H761" i="1"/>
  <c r="G761" i="1"/>
  <c r="H110" i="1" l="1"/>
  <c r="H111" i="1"/>
  <c r="H112" i="1"/>
  <c r="H113" i="1"/>
  <c r="G110" i="1"/>
  <c r="G112" i="1"/>
  <c r="G111" i="1"/>
  <c r="G113" i="1"/>
  <c r="H512" i="1" l="1"/>
  <c r="G512" i="1"/>
  <c r="H511" i="1"/>
  <c r="G511" i="1"/>
  <c r="H510" i="1"/>
  <c r="G510" i="1"/>
  <c r="H509" i="1"/>
  <c r="G509" i="1"/>
  <c r="H339" i="1" l="1"/>
  <c r="G339" i="1"/>
  <c r="H338" i="1"/>
  <c r="G338" i="1"/>
  <c r="H337" i="1"/>
  <c r="G337" i="1"/>
  <c r="H336" i="1"/>
  <c r="G336" i="1"/>
  <c r="H203" i="1" l="1"/>
  <c r="G203" i="1"/>
  <c r="H204" i="1"/>
  <c r="G204" i="1"/>
  <c r="H202" i="1"/>
  <c r="G202" i="1"/>
  <c r="G1284" i="1" l="1"/>
  <c r="G1283" i="1"/>
  <c r="H376" i="1" l="1"/>
  <c r="G376" i="1"/>
  <c r="H375" i="1"/>
  <c r="G375" i="1"/>
  <c r="H374" i="1"/>
  <c r="G374" i="1"/>
  <c r="H373" i="1"/>
  <c r="G373" i="1"/>
  <c r="H372" i="1"/>
  <c r="G372" i="1"/>
  <c r="H371" i="1"/>
  <c r="G371" i="1"/>
  <c r="H370" i="1"/>
  <c r="G370" i="1"/>
  <c r="H369" i="1"/>
  <c r="G369" i="1"/>
  <c r="H368" i="1"/>
  <c r="G368" i="1"/>
  <c r="H367" i="1"/>
  <c r="G367" i="1"/>
  <c r="H366" i="1"/>
  <c r="G366" i="1"/>
  <c r="H365" i="1"/>
  <c r="G365" i="1"/>
  <c r="H364" i="1"/>
  <c r="G364" i="1"/>
  <c r="H363" i="1"/>
  <c r="G363" i="1"/>
  <c r="H362" i="1"/>
  <c r="G362" i="1"/>
  <c r="H361" i="1"/>
  <c r="G361" i="1"/>
  <c r="H692" i="1" l="1"/>
  <c r="G692" i="1"/>
  <c r="H691" i="1"/>
  <c r="G691" i="1"/>
  <c r="H584" i="1" l="1"/>
  <c r="G584" i="1"/>
  <c r="H583" i="1"/>
  <c r="G583" i="1"/>
  <c r="H582" i="1"/>
  <c r="G582" i="1"/>
  <c r="H581" i="1"/>
  <c r="G581" i="1"/>
  <c r="H435" i="1" l="1"/>
  <c r="G435" i="1"/>
  <c r="H434" i="1"/>
  <c r="G434" i="1"/>
  <c r="H433" i="1"/>
  <c r="G433" i="1"/>
  <c r="H432" i="1"/>
  <c r="G432" i="1"/>
  <c r="H431" i="1"/>
  <c r="G431" i="1"/>
  <c r="H830" i="1" l="1"/>
  <c r="G830" i="1"/>
  <c r="H829" i="1"/>
  <c r="G829" i="1"/>
  <c r="H828" i="1"/>
  <c r="G828" i="1"/>
  <c r="H827" i="1"/>
  <c r="G827" i="1"/>
  <c r="H826" i="1"/>
  <c r="G826" i="1"/>
  <c r="H992" i="1" l="1"/>
  <c r="G992" i="1"/>
  <c r="H12" i="1" l="1"/>
  <c r="G12" i="1"/>
  <c r="H11" i="1"/>
  <c r="G11" i="1"/>
  <c r="H10" i="1"/>
  <c r="G10" i="1"/>
  <c r="H9" i="1"/>
  <c r="G9" i="1"/>
  <c r="H170" i="1" l="1"/>
  <c r="G170" i="1"/>
  <c r="H171" i="1"/>
  <c r="G171" i="1"/>
  <c r="H172" i="1"/>
  <c r="G172" i="1"/>
  <c r="H855" i="1" l="1"/>
  <c r="G855" i="1"/>
  <c r="H854" i="1"/>
  <c r="G854" i="1"/>
  <c r="H853" i="1"/>
  <c r="G853" i="1"/>
  <c r="H852" i="1"/>
  <c r="G852" i="1"/>
  <c r="H689" i="1" l="1"/>
  <c r="G689" i="1"/>
  <c r="H688" i="1"/>
  <c r="G688" i="1"/>
  <c r="H687" i="1"/>
  <c r="G687" i="1"/>
  <c r="H872" i="1" l="1"/>
  <c r="G872" i="1"/>
  <c r="H871" i="1"/>
  <c r="G871" i="1"/>
  <c r="H621" i="1" l="1"/>
  <c r="G621" i="1"/>
  <c r="H418" i="1" l="1"/>
  <c r="G418" i="1"/>
  <c r="H417" i="1"/>
  <c r="G417" i="1"/>
  <c r="H1106" i="1" l="1"/>
  <c r="G1106" i="1"/>
  <c r="H1105" i="1"/>
  <c r="G1105" i="1"/>
  <c r="H1114" i="1" l="1"/>
  <c r="G1114" i="1"/>
  <c r="H1113" i="1"/>
  <c r="G1113" i="1"/>
  <c r="H1112" i="1"/>
  <c r="G1112" i="1"/>
  <c r="H330" i="1"/>
  <c r="G330" i="1"/>
  <c r="H331" i="1"/>
  <c r="G331" i="1"/>
  <c r="H327" i="1"/>
  <c r="G327" i="1"/>
  <c r="H328" i="1"/>
  <c r="G328" i="1"/>
  <c r="H329" i="1"/>
  <c r="G329" i="1"/>
  <c r="H847" i="1" l="1"/>
  <c r="G847" i="1"/>
  <c r="H846" i="1"/>
  <c r="G846" i="1"/>
  <c r="H845" i="1"/>
  <c r="G845" i="1"/>
  <c r="H30" i="1" l="1"/>
  <c r="G30" i="1"/>
  <c r="H29" i="1"/>
  <c r="G29" i="1"/>
  <c r="H587" i="1" l="1"/>
  <c r="G587" i="1"/>
  <c r="H586" i="1"/>
  <c r="G586" i="1"/>
  <c r="H1152" i="1" l="1"/>
  <c r="G1152" i="1"/>
  <c r="H1151" i="1"/>
  <c r="G1151" i="1"/>
  <c r="H165" i="1" l="1"/>
  <c r="G165" i="1"/>
  <c r="H164" i="1"/>
  <c r="H163" i="1"/>
  <c r="G163" i="1"/>
  <c r="H733" i="1" l="1"/>
  <c r="G733" i="1"/>
  <c r="H732" i="1"/>
  <c r="G732" i="1"/>
  <c r="H731" i="1"/>
  <c r="G731" i="1"/>
  <c r="H730" i="1"/>
  <c r="G730" i="1"/>
  <c r="H1263" i="1" l="1"/>
  <c r="G1263" i="1"/>
  <c r="H1262" i="1"/>
  <c r="G1262" i="1"/>
  <c r="H736" i="1"/>
  <c r="G736" i="1"/>
  <c r="H735" i="1"/>
  <c r="G735" i="1"/>
  <c r="H643" i="1"/>
  <c r="G643" i="1"/>
  <c r="H642" i="1"/>
  <c r="G642" i="1"/>
  <c r="H1170" i="1"/>
  <c r="G1170" i="1"/>
  <c r="H1287" i="1"/>
  <c r="G1287" i="1"/>
  <c r="H1286" i="1"/>
  <c r="G1286" i="1"/>
  <c r="H1280" i="1"/>
  <c r="G1280" i="1"/>
  <c r="H1276" i="1"/>
  <c r="G1276" i="1"/>
  <c r="H1277" i="1"/>
  <c r="G1277" i="1"/>
  <c r="H1281" i="1"/>
  <c r="G1281" i="1"/>
  <c r="H1278" i="1"/>
  <c r="G1278" i="1"/>
  <c r="H1279" i="1"/>
  <c r="G1279" i="1"/>
  <c r="H1274" i="1"/>
  <c r="G1274" i="1"/>
  <c r="H1273" i="1"/>
  <c r="G1273" i="1"/>
  <c r="H1268" i="1"/>
  <c r="G1268" i="1"/>
  <c r="H1267" i="1"/>
  <c r="G1267" i="1"/>
  <c r="H1266" i="1"/>
  <c r="G1266" i="1"/>
  <c r="H1265" i="1"/>
  <c r="G1265" i="1"/>
  <c r="H1257" i="1"/>
  <c r="G1257" i="1"/>
  <c r="H1256" i="1"/>
  <c r="G1256" i="1"/>
  <c r="H1255" i="1"/>
  <c r="G1255" i="1"/>
  <c r="H1254" i="1"/>
  <c r="G1254" i="1"/>
  <c r="H1253" i="1"/>
  <c r="G1253" i="1"/>
  <c r="H1240" i="1"/>
  <c r="G1240" i="1"/>
  <c r="H1238" i="1"/>
  <c r="G1238" i="1"/>
  <c r="H1236" i="1"/>
  <c r="G1236" i="1"/>
  <c r="H1234" i="1"/>
  <c r="G1234" i="1"/>
  <c r="H1232" i="1"/>
  <c r="G1232" i="1"/>
  <c r="H1230" i="1"/>
  <c r="G1230" i="1"/>
  <c r="H1228" i="1"/>
  <c r="G1228" i="1"/>
  <c r="H1226" i="1"/>
  <c r="G1226" i="1"/>
  <c r="H1224" i="1"/>
  <c r="G1224" i="1"/>
  <c r="H1222" i="1"/>
  <c r="G1222" i="1"/>
  <c r="H1220" i="1"/>
  <c r="G1220" i="1"/>
  <c r="H1218" i="1"/>
  <c r="G1218" i="1"/>
  <c r="H1216" i="1"/>
  <c r="G1216" i="1"/>
  <c r="H1214" i="1"/>
  <c r="G1214" i="1"/>
  <c r="H1241" i="1"/>
  <c r="G1241" i="1"/>
  <c r="H1239" i="1"/>
  <c r="G1239" i="1"/>
  <c r="H1237" i="1"/>
  <c r="G1237" i="1"/>
  <c r="H1235" i="1"/>
  <c r="G1235" i="1"/>
  <c r="H1233" i="1"/>
  <c r="G1233" i="1"/>
  <c r="H1231" i="1"/>
  <c r="G1231" i="1"/>
  <c r="H1229" i="1"/>
  <c r="G1229" i="1"/>
  <c r="H1227" i="1"/>
  <c r="G1227" i="1"/>
  <c r="H1225" i="1"/>
  <c r="G1225" i="1"/>
  <c r="H1223" i="1"/>
  <c r="G1223" i="1"/>
  <c r="H1221" i="1"/>
  <c r="G1221" i="1"/>
  <c r="H1219" i="1"/>
  <c r="G1219" i="1"/>
  <c r="H1217" i="1"/>
  <c r="G1217" i="1"/>
  <c r="H1215" i="1"/>
  <c r="G1215" i="1"/>
  <c r="H1213" i="1"/>
  <c r="G1213" i="1"/>
  <c r="H1171" i="1"/>
  <c r="G1171" i="1"/>
  <c r="H1168" i="1"/>
  <c r="G1168" i="1"/>
  <c r="H1167" i="1"/>
  <c r="G1167" i="1"/>
  <c r="H1159" i="1"/>
  <c r="G1159" i="1"/>
  <c r="H1157" i="1"/>
  <c r="G1157" i="1"/>
  <c r="H1158" i="1"/>
  <c r="G1158" i="1"/>
  <c r="H1155" i="1"/>
  <c r="G1155" i="1"/>
  <c r="H1154" i="1"/>
  <c r="G1154" i="1"/>
  <c r="H1103" i="1"/>
  <c r="G1103" i="1"/>
  <c r="H1102" i="1"/>
  <c r="G1102" i="1"/>
  <c r="H1101" i="1"/>
  <c r="G1101" i="1"/>
  <c r="H1100" i="1"/>
  <c r="G1100" i="1"/>
  <c r="H1099" i="1"/>
  <c r="G1099" i="1"/>
  <c r="H1098" i="1"/>
  <c r="G1098" i="1"/>
  <c r="H1031" i="1"/>
  <c r="G1031" i="1"/>
  <c r="H1030" i="1"/>
  <c r="G1030" i="1"/>
  <c r="H1029" i="1"/>
  <c r="G1029" i="1"/>
  <c r="H1028" i="1"/>
  <c r="G1028" i="1"/>
  <c r="H1026" i="1"/>
  <c r="G1026" i="1"/>
  <c r="H1025" i="1"/>
  <c r="G1025" i="1"/>
  <c r="H1012" i="1"/>
  <c r="G1012" i="1"/>
  <c r="H1011" i="1"/>
  <c r="G1011" i="1"/>
  <c r="H1001" i="1"/>
  <c r="G1001" i="1"/>
  <c r="H999" i="1"/>
  <c r="G999" i="1"/>
  <c r="H970" i="1"/>
  <c r="G970" i="1"/>
  <c r="H968" i="1"/>
  <c r="G968" i="1"/>
  <c r="H967" i="1"/>
  <c r="G967" i="1"/>
  <c r="H869" i="1"/>
  <c r="G869" i="1"/>
  <c r="H868" i="1"/>
  <c r="G868" i="1"/>
  <c r="H839" i="1"/>
  <c r="G839" i="1"/>
  <c r="H838" i="1"/>
  <c r="G838" i="1"/>
  <c r="H837" i="1"/>
  <c r="G837" i="1"/>
  <c r="H836" i="1"/>
  <c r="G836" i="1"/>
  <c r="H823" i="1"/>
  <c r="G823" i="1"/>
  <c r="H822" i="1"/>
  <c r="G822" i="1"/>
  <c r="H824" i="1"/>
  <c r="G824" i="1"/>
  <c r="H816" i="1"/>
  <c r="G816" i="1"/>
  <c r="H815" i="1"/>
  <c r="G815" i="1"/>
  <c r="H801" i="1"/>
  <c r="G801" i="1"/>
  <c r="H800" i="1"/>
  <c r="G800" i="1"/>
  <c r="H799" i="1"/>
  <c r="G799" i="1"/>
  <c r="H788" i="1"/>
  <c r="G788" i="1"/>
  <c r="H787" i="1"/>
  <c r="G787" i="1"/>
  <c r="H769" i="1"/>
  <c r="G769" i="1"/>
  <c r="H767" i="1"/>
  <c r="G767" i="1"/>
  <c r="H771" i="1"/>
  <c r="G771" i="1"/>
  <c r="H770" i="1"/>
  <c r="G770" i="1"/>
  <c r="H768" i="1"/>
  <c r="G768" i="1"/>
  <c r="H752" i="1"/>
  <c r="G752" i="1"/>
  <c r="H751" i="1"/>
  <c r="G751" i="1"/>
  <c r="H739" i="1"/>
  <c r="G739" i="1"/>
  <c r="H724" i="1"/>
  <c r="G724" i="1"/>
  <c r="H723" i="1"/>
  <c r="G723" i="1"/>
  <c r="H713" i="1"/>
  <c r="G713" i="1"/>
  <c r="H712" i="1"/>
  <c r="G712" i="1"/>
  <c r="H695" i="1"/>
  <c r="G695" i="1"/>
  <c r="H696" i="1"/>
  <c r="G696" i="1"/>
  <c r="H694" i="1"/>
  <c r="G694" i="1"/>
  <c r="H661" i="1"/>
  <c r="G661" i="1"/>
  <c r="H660" i="1"/>
  <c r="G660" i="1"/>
  <c r="H618" i="1"/>
  <c r="G618" i="1"/>
  <c r="H613" i="1"/>
  <c r="G613" i="1"/>
  <c r="H612" i="1"/>
  <c r="G612" i="1"/>
  <c r="H600" i="1"/>
  <c r="G600" i="1"/>
  <c r="H598" i="1"/>
  <c r="G598" i="1"/>
  <c r="H577" i="1"/>
  <c r="G577" i="1"/>
  <c r="H576" i="1"/>
  <c r="G576" i="1"/>
  <c r="H575" i="1"/>
  <c r="G575" i="1"/>
  <c r="H574" i="1"/>
  <c r="G574" i="1"/>
  <c r="H573" i="1"/>
  <c r="G573" i="1"/>
  <c r="H553" i="1"/>
  <c r="G553" i="1"/>
  <c r="H552" i="1"/>
  <c r="G552" i="1"/>
  <c r="H551" i="1"/>
  <c r="G551" i="1"/>
  <c r="H539" i="1"/>
  <c r="G539" i="1"/>
  <c r="H540" i="1"/>
  <c r="G540" i="1"/>
  <c r="H504" i="1"/>
  <c r="G504" i="1"/>
  <c r="H503" i="1"/>
  <c r="G503" i="1"/>
  <c r="H502" i="1"/>
  <c r="G502" i="1"/>
  <c r="H478" i="1"/>
  <c r="G478" i="1"/>
  <c r="H482" i="1"/>
  <c r="G482" i="1"/>
  <c r="H481" i="1"/>
  <c r="G481" i="1"/>
  <c r="H480" i="1"/>
  <c r="G480" i="1"/>
  <c r="H479" i="1"/>
  <c r="G479" i="1"/>
  <c r="H483" i="1"/>
  <c r="G483" i="1"/>
  <c r="H477" i="1"/>
  <c r="G477" i="1"/>
  <c r="H439" i="1"/>
  <c r="G439" i="1"/>
  <c r="H438" i="1"/>
  <c r="G438" i="1"/>
  <c r="H437" i="1"/>
  <c r="G437" i="1"/>
  <c r="H403" i="1"/>
  <c r="G403" i="1"/>
  <c r="H402" i="1"/>
  <c r="G402" i="1"/>
  <c r="H391" i="1"/>
  <c r="G391" i="1"/>
  <c r="H390" i="1"/>
  <c r="G390" i="1"/>
  <c r="H389" i="1"/>
  <c r="G389" i="1"/>
  <c r="H306" i="1"/>
  <c r="G306" i="1"/>
  <c r="H311" i="1"/>
  <c r="G311" i="1"/>
  <c r="H307" i="1"/>
  <c r="G307" i="1"/>
  <c r="H309" i="1"/>
  <c r="G309" i="1"/>
  <c r="H308" i="1"/>
  <c r="G308" i="1"/>
  <c r="H310" i="1"/>
  <c r="G310" i="1"/>
  <c r="H302" i="1"/>
  <c r="G302" i="1"/>
  <c r="H304" i="1"/>
  <c r="G304" i="1"/>
  <c r="H305" i="1"/>
  <c r="G305" i="1"/>
  <c r="H296" i="1"/>
  <c r="G296" i="1"/>
  <c r="H295" i="1"/>
  <c r="G295" i="1"/>
  <c r="H294" i="1"/>
  <c r="G294" i="1"/>
  <c r="H288" i="1"/>
  <c r="G288" i="1"/>
  <c r="H287" i="1"/>
  <c r="G287" i="1"/>
  <c r="H286" i="1"/>
  <c r="G286" i="1"/>
  <c r="H285" i="1"/>
  <c r="G285" i="1"/>
  <c r="H246" i="1"/>
  <c r="G246" i="1"/>
  <c r="H247" i="1"/>
  <c r="G247" i="1"/>
  <c r="H245" i="1"/>
  <c r="G245" i="1"/>
  <c r="H193" i="1"/>
  <c r="G193" i="1"/>
  <c r="H192" i="1"/>
  <c r="G192" i="1"/>
  <c r="H183" i="1"/>
  <c r="G183" i="1"/>
  <c r="H182" i="1"/>
  <c r="G182" i="1"/>
  <c r="H181" i="1"/>
  <c r="G181" i="1"/>
  <c r="H179" i="1"/>
  <c r="G179" i="1"/>
  <c r="H178" i="1"/>
  <c r="G178" i="1"/>
  <c r="H177" i="1"/>
  <c r="G177" i="1"/>
  <c r="H176" i="1"/>
  <c r="G176" i="1"/>
  <c r="H175" i="1"/>
  <c r="G175" i="1"/>
  <c r="H157" i="1"/>
  <c r="G157" i="1"/>
  <c r="H156" i="1"/>
  <c r="G156" i="1"/>
  <c r="H155" i="1"/>
  <c r="G155" i="1"/>
  <c r="H154" i="1"/>
  <c r="G154" i="1"/>
  <c r="H148" i="1"/>
  <c r="G148" i="1"/>
  <c r="H147" i="1"/>
  <c r="G147" i="1"/>
  <c r="H149" i="1"/>
  <c r="G149" i="1"/>
  <c r="H146" i="1"/>
  <c r="G146" i="1"/>
  <c r="H808" i="1"/>
  <c r="G808" i="1"/>
  <c r="H807" i="1"/>
  <c r="G807" i="1"/>
  <c r="H806" i="1"/>
  <c r="G806" i="1"/>
  <c r="H125" i="1"/>
  <c r="G125" i="1"/>
  <c r="H124" i="1"/>
  <c r="G124" i="1"/>
  <c r="H123" i="1"/>
  <c r="G123" i="1"/>
  <c r="H738" i="1"/>
  <c r="G738" i="1"/>
  <c r="H108" i="1"/>
  <c r="G108" i="1"/>
  <c r="H107" i="1"/>
  <c r="G107" i="1"/>
  <c r="H106" i="1"/>
  <c r="G106" i="1"/>
  <c r="H105" i="1"/>
  <c r="G105" i="1"/>
  <c r="G104" i="1"/>
  <c r="H103" i="1"/>
  <c r="G103" i="1"/>
  <c r="H619" i="1"/>
  <c r="G619" i="1"/>
  <c r="H1007" i="1"/>
  <c r="G1007" i="1"/>
  <c r="H1006" i="1"/>
  <c r="G1006" i="1"/>
  <c r="H655" i="1"/>
  <c r="G655" i="1"/>
  <c r="H654" i="1"/>
  <c r="G654" i="1"/>
  <c r="H653" i="1"/>
  <c r="G653" i="1"/>
  <c r="H652" i="1"/>
  <c r="G652" i="1"/>
  <c r="H532" i="1"/>
  <c r="G532" i="1"/>
  <c r="H531" i="1"/>
  <c r="G531" i="1"/>
  <c r="H530" i="1"/>
  <c r="G530" i="1"/>
  <c r="H529" i="1"/>
  <c r="G529" i="1"/>
  <c r="H528" i="1"/>
  <c r="G528" i="1"/>
  <c r="H526" i="1"/>
  <c r="G526" i="1"/>
  <c r="H524" i="1"/>
  <c r="G524" i="1"/>
  <c r="H525" i="1"/>
  <c r="G525" i="1"/>
  <c r="H523" i="1"/>
  <c r="G523" i="1"/>
  <c r="H412" i="1"/>
  <c r="G412" i="1"/>
  <c r="H411" i="1"/>
  <c r="G411" i="1"/>
  <c r="H408" i="1"/>
  <c r="G408" i="1"/>
  <c r="H410" i="1"/>
  <c r="G410" i="1"/>
  <c r="H409" i="1"/>
  <c r="G409" i="1"/>
  <c r="H400" i="1"/>
  <c r="G400" i="1"/>
  <c r="H399" i="1"/>
  <c r="G399" i="1"/>
  <c r="H398" i="1"/>
  <c r="G398" i="1"/>
  <c r="H397" i="1"/>
  <c r="G397" i="1"/>
  <c r="H396" i="1"/>
  <c r="G396" i="1"/>
  <c r="H250" i="1"/>
  <c r="G250" i="1"/>
  <c r="H252" i="1"/>
  <c r="G252" i="1"/>
  <c r="H251" i="1"/>
  <c r="G251" i="1"/>
  <c r="H249" i="1"/>
  <c r="G249" i="1"/>
  <c r="H220" i="1"/>
  <c r="G220" i="1"/>
  <c r="H219" i="1"/>
  <c r="G219" i="1"/>
  <c r="H218" i="1"/>
  <c r="G218" i="1"/>
  <c r="H217" i="1"/>
  <c r="G217" i="1"/>
  <c r="H216" i="1"/>
  <c r="G216" i="1"/>
  <c r="H214" i="1"/>
  <c r="G214" i="1"/>
  <c r="H212" i="1"/>
  <c r="G212" i="1"/>
  <c r="H213" i="1"/>
  <c r="G213" i="1"/>
  <c r="H200" i="1"/>
  <c r="G200" i="1"/>
  <c r="H199" i="1"/>
  <c r="G199" i="1"/>
  <c r="H198" i="1"/>
  <c r="G198" i="1"/>
  <c r="H138" i="1"/>
  <c r="G138" i="1"/>
  <c r="H137" i="1"/>
  <c r="G137" i="1"/>
  <c r="H136" i="1"/>
  <c r="G136"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627" i="1" l="1"/>
  <c r="G627" i="1"/>
  <c r="H626" i="1"/>
  <c r="G626" i="1"/>
  <c r="H628" i="1"/>
  <c r="G628" i="1"/>
  <c r="H1247" i="1" l="1"/>
  <c r="G1247" i="1"/>
  <c r="H649" i="1" l="1"/>
  <c r="G649" i="1"/>
  <c r="H650" i="1"/>
  <c r="G650" i="1"/>
  <c r="G1116" i="1" l="1"/>
  <c r="H1116" i="1"/>
  <c r="H470" i="1" l="1"/>
  <c r="H462" i="1"/>
  <c r="H207" i="1"/>
  <c r="H66" i="1" l="1"/>
  <c r="G66" i="1"/>
  <c r="H67" i="1"/>
  <c r="G67" i="1"/>
  <c r="H65" i="1"/>
  <c r="G65" i="1"/>
  <c r="H291" i="1" l="1"/>
  <c r="G291" i="1"/>
  <c r="H292" i="1"/>
  <c r="G292" i="1"/>
  <c r="H290" i="1"/>
  <c r="G290" i="1"/>
  <c r="H1125" i="1" l="1"/>
  <c r="G1125" i="1"/>
  <c r="H1124" i="1"/>
  <c r="G1124" i="1"/>
  <c r="H1060" i="1" l="1"/>
  <c r="G1060" i="1"/>
  <c r="H1061" i="1"/>
  <c r="G1061" i="1"/>
  <c r="H1059" i="1"/>
  <c r="G1059" i="1"/>
  <c r="H141" i="1" l="1"/>
  <c r="G141" i="1"/>
  <c r="H834" i="1" l="1"/>
  <c r="G834" i="1"/>
  <c r="H832" i="1"/>
  <c r="G832" i="1"/>
  <c r="H428" i="1" l="1"/>
  <c r="G428" i="1"/>
  <c r="H427" i="1"/>
  <c r="G427" i="1"/>
  <c r="H426" i="1"/>
  <c r="G426" i="1"/>
  <c r="H134" i="1" l="1"/>
  <c r="G134" i="1"/>
  <c r="H133" i="1"/>
  <c r="G133" i="1"/>
  <c r="H850" i="1" l="1"/>
  <c r="G850" i="1"/>
  <c r="H849" i="1"/>
  <c r="G849" i="1"/>
  <c r="H131" i="1" l="1"/>
  <c r="G131" i="1"/>
  <c r="H130" i="1"/>
  <c r="G130" i="1"/>
  <c r="H129" i="1"/>
  <c r="G129" i="1"/>
  <c r="H128" i="1"/>
  <c r="G128" i="1"/>
  <c r="H127" i="1"/>
  <c r="G127" i="1"/>
  <c r="H210" i="1" l="1"/>
  <c r="G210" i="1"/>
  <c r="H209" i="1"/>
  <c r="G209" i="1"/>
  <c r="H496" i="1" l="1"/>
  <c r="G496" i="1"/>
  <c r="H495" i="1"/>
  <c r="G495" i="1"/>
  <c r="H1180" i="1" l="1"/>
  <c r="H1181" i="1"/>
  <c r="G1179" i="1"/>
  <c r="H1178" i="1"/>
  <c r="H1182" i="1"/>
  <c r="H1179" i="1"/>
  <c r="G1180" i="1"/>
  <c r="G1181" i="1"/>
  <c r="G1178" i="1"/>
  <c r="G1182" i="1"/>
  <c r="H700" i="1" l="1"/>
  <c r="G700" i="1"/>
  <c r="H699" i="1"/>
  <c r="G699" i="1"/>
  <c r="H698" i="1"/>
  <c r="G698" i="1"/>
  <c r="H168" i="1" l="1"/>
  <c r="G168" i="1"/>
  <c r="H167" i="1"/>
  <c r="G167" i="1"/>
  <c r="H658" i="1" l="1"/>
  <c r="G658" i="1"/>
  <c r="H657" i="1"/>
  <c r="G657" i="1"/>
  <c r="H521" i="1" l="1"/>
  <c r="G521" i="1"/>
  <c r="H520" i="1"/>
  <c r="G520" i="1"/>
  <c r="H791" i="1" l="1"/>
  <c r="G791" i="1"/>
  <c r="H790" i="1"/>
  <c r="G790" i="1"/>
  <c r="H1203" i="1" l="1"/>
  <c r="G1203" i="1"/>
  <c r="H1202" i="1"/>
  <c r="G1202" i="1"/>
  <c r="H1201" i="1"/>
  <c r="G1201" i="1"/>
  <c r="H77" i="1" l="1"/>
  <c r="G77" i="1"/>
  <c r="H76" i="1"/>
  <c r="G76" i="1"/>
  <c r="H75" i="1"/>
  <c r="G75" i="1"/>
  <c r="H74" i="1"/>
  <c r="G74" i="1"/>
  <c r="H37" i="1" l="1"/>
  <c r="G37" i="1"/>
  <c r="H36" i="1"/>
  <c r="G36" i="1"/>
  <c r="H35" i="1"/>
  <c r="G35" i="1"/>
  <c r="H34" i="1"/>
  <c r="G34" i="1"/>
  <c r="H33" i="1"/>
  <c r="G33" i="1"/>
  <c r="H32" i="1"/>
  <c r="G32" i="1"/>
  <c r="G207" i="1" l="1"/>
  <c r="H640" i="1" l="1"/>
  <c r="G640" i="1"/>
  <c r="H639" i="1"/>
  <c r="G639" i="1"/>
  <c r="H638" i="1"/>
  <c r="G638" i="1"/>
  <c r="G1211" i="1" l="1"/>
  <c r="H546" i="1" l="1"/>
  <c r="G546" i="1"/>
  <c r="H545" i="1"/>
  <c r="G545" i="1"/>
  <c r="H442" i="1" l="1"/>
  <c r="G442" i="1"/>
  <c r="H443" i="1"/>
  <c r="G443" i="1"/>
  <c r="H445" i="1"/>
  <c r="G445" i="1"/>
  <c r="H444" i="1"/>
  <c r="G444" i="1"/>
  <c r="H441" i="1"/>
  <c r="G441" i="1"/>
  <c r="H446" i="1"/>
  <c r="G446" i="1"/>
  <c r="H1057" i="1" l="1"/>
  <c r="G1057" i="1"/>
  <c r="H1056" i="1"/>
  <c r="G1056" i="1"/>
  <c r="H1055" i="1"/>
  <c r="G1055" i="1"/>
  <c r="H1054" i="1"/>
  <c r="G1054" i="1"/>
  <c r="H779" i="1" l="1"/>
  <c r="G779" i="1"/>
  <c r="H778" i="1"/>
  <c r="G778" i="1"/>
  <c r="H742" i="1" l="1"/>
  <c r="G742" i="1"/>
  <c r="H741" i="1"/>
  <c r="G741" i="1"/>
  <c r="H415" i="1" l="1"/>
  <c r="G414" i="1"/>
  <c r="H1176" i="1" l="1"/>
  <c r="G1176" i="1"/>
  <c r="H1175" i="1"/>
  <c r="G1175" i="1"/>
  <c r="H1174" i="1"/>
  <c r="G1174" i="1"/>
  <c r="H1173" i="1"/>
  <c r="G1173" i="1"/>
  <c r="H1122" i="1" l="1"/>
  <c r="G1122" i="1"/>
  <c r="H1121" i="1"/>
  <c r="G1121" i="1"/>
  <c r="H1120" i="1"/>
  <c r="G1120" i="1"/>
  <c r="H1119" i="1"/>
  <c r="G1118" i="1"/>
  <c r="H465" i="1" l="1"/>
  <c r="G465" i="1"/>
  <c r="H464" i="1"/>
  <c r="G464" i="1"/>
  <c r="H461" i="1"/>
  <c r="G461" i="1"/>
  <c r="H463" i="1"/>
  <c r="G463" i="1"/>
  <c r="G462" i="1"/>
  <c r="H460" i="1"/>
  <c r="G460" i="1"/>
  <c r="H459" i="1"/>
  <c r="G459" i="1"/>
  <c r="H515" i="1" l="1"/>
  <c r="G515" i="1"/>
  <c r="H514" i="1"/>
  <c r="G514" i="1"/>
  <c r="H990" i="1" l="1"/>
  <c r="G990" i="1"/>
  <c r="H989" i="1"/>
  <c r="G989" i="1"/>
  <c r="H988" i="1"/>
  <c r="G988" i="1"/>
  <c r="H394" i="1" l="1"/>
  <c r="G394" i="1"/>
  <c r="H393" i="1"/>
  <c r="G393" i="1"/>
  <c r="H100" i="1" l="1"/>
  <c r="G100" i="1"/>
  <c r="H101" i="1"/>
  <c r="G101"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421" i="1" l="1"/>
  <c r="G421" i="1"/>
  <c r="H420" i="1"/>
  <c r="G420" i="1"/>
  <c r="H759" i="1" l="1"/>
  <c r="G759" i="1"/>
  <c r="H758" i="1"/>
  <c r="G758" i="1"/>
  <c r="H757" i="1"/>
  <c r="G757" i="1"/>
  <c r="H756" i="1"/>
  <c r="G756" i="1"/>
  <c r="H755" i="1"/>
  <c r="G755" i="1"/>
  <c r="H754" i="1"/>
  <c r="G754" i="1"/>
  <c r="H1017" i="1" l="1"/>
  <c r="G1017" i="1"/>
  <c r="H1016" i="1"/>
  <c r="G1016" i="1"/>
  <c r="H1015" i="1"/>
  <c r="G1015" i="1"/>
  <c r="H1014" i="1"/>
  <c r="G1014" i="1"/>
  <c r="H1299" i="1" l="1"/>
  <c r="G1299" i="1"/>
  <c r="H1298" i="1"/>
  <c r="G1298" i="1"/>
  <c r="H475" i="1" l="1"/>
  <c r="G475" i="1"/>
  <c r="H474" i="1"/>
  <c r="G474" i="1"/>
  <c r="H473" i="1"/>
  <c r="G473" i="1"/>
  <c r="H472" i="1"/>
  <c r="G472" i="1"/>
  <c r="H1133" i="1" l="1"/>
  <c r="G1133" i="1"/>
  <c r="H1132" i="1"/>
  <c r="G1132" i="1"/>
  <c r="H1131" i="1"/>
  <c r="G1131" i="1"/>
  <c r="H1052" i="1" l="1"/>
  <c r="G1052" i="1"/>
  <c r="H1051" i="1"/>
  <c r="G1051" i="1"/>
  <c r="H1050" i="1"/>
  <c r="G1050" i="1"/>
  <c r="H1049" i="1"/>
  <c r="G1049" i="1"/>
  <c r="H1048" i="1"/>
  <c r="H1047" i="1"/>
  <c r="G1047" i="1"/>
  <c r="H1046" i="1"/>
  <c r="G1046" i="1"/>
  <c r="H1045" i="1"/>
  <c r="G1045" i="1"/>
  <c r="H1044" i="1"/>
  <c r="G1044" i="1"/>
  <c r="H1043" i="1"/>
  <c r="G1043" i="1"/>
  <c r="H1042" i="1"/>
  <c r="G1042" i="1"/>
  <c r="H1041" i="1"/>
  <c r="G1041" i="1"/>
  <c r="H152" i="1" l="1"/>
  <c r="G152" i="1"/>
  <c r="H151" i="1"/>
  <c r="G151" i="1"/>
  <c r="H813" i="1" l="1"/>
  <c r="G813" i="1"/>
  <c r="H812" i="1"/>
  <c r="G812" i="1"/>
  <c r="H811" i="1"/>
  <c r="G811" i="1"/>
  <c r="H810" i="1"/>
  <c r="G810" i="1"/>
  <c r="H635" i="1" l="1"/>
  <c r="G635" i="1"/>
  <c r="H636" i="1"/>
  <c r="G636" i="1"/>
  <c r="H1091" i="1" l="1"/>
  <c r="G1091" i="1"/>
  <c r="H1090" i="1"/>
  <c r="G1090" i="1"/>
  <c r="H1089" i="1"/>
  <c r="G1089" i="1"/>
  <c r="H1088" i="1"/>
  <c r="G1088" i="1"/>
  <c r="H1087" i="1"/>
  <c r="G1087" i="1"/>
  <c r="H1086" i="1"/>
  <c r="G1086" i="1"/>
  <c r="H1074" i="1"/>
  <c r="G1074" i="1"/>
  <c r="H1092" i="1"/>
  <c r="G1092" i="1"/>
  <c r="H1085" i="1"/>
  <c r="G1085" i="1"/>
  <c r="H1095" i="1"/>
  <c r="G1095" i="1"/>
  <c r="H1084" i="1"/>
  <c r="G1084" i="1"/>
  <c r="H1083" i="1"/>
  <c r="G1083" i="1"/>
  <c r="H1082" i="1"/>
  <c r="G1082" i="1"/>
  <c r="H1081" i="1"/>
  <c r="G1081" i="1"/>
  <c r="H1080" i="1"/>
  <c r="G1080" i="1"/>
  <c r="H1093" i="1"/>
  <c r="G1093" i="1"/>
  <c r="H1079" i="1"/>
  <c r="G1079" i="1"/>
  <c r="H1078" i="1"/>
  <c r="G1078" i="1"/>
  <c r="H1096" i="1"/>
  <c r="G1096" i="1"/>
  <c r="H1094" i="1"/>
  <c r="G1094" i="1"/>
  <c r="H1077" i="1"/>
  <c r="G1077" i="1"/>
  <c r="H1076" i="1"/>
  <c r="G1076" i="1"/>
  <c r="H1075" i="1"/>
  <c r="G1075" i="1"/>
  <c r="H1073" i="1"/>
  <c r="G1073" i="1"/>
  <c r="H1072" i="1"/>
  <c r="G1072" i="1"/>
  <c r="H1071" i="1"/>
  <c r="G1071" i="1"/>
  <c r="H451" i="1" l="1"/>
  <c r="G451" i="1"/>
  <c r="H450" i="1"/>
  <c r="G450" i="1"/>
  <c r="H449" i="1"/>
  <c r="G449" i="1"/>
  <c r="H448" i="1"/>
  <c r="G448" i="1"/>
  <c r="H1295" i="1" l="1"/>
  <c r="G1295" i="1"/>
  <c r="H1294" i="1"/>
  <c r="G1294" i="1"/>
  <c r="H1293" i="1"/>
  <c r="G1293" i="1"/>
  <c r="H1296" i="1"/>
  <c r="G1296" i="1"/>
  <c r="H518" i="1" l="1"/>
  <c r="G518" i="1"/>
  <c r="H517" i="1"/>
  <c r="G517" i="1"/>
  <c r="G595" i="1" l="1"/>
  <c r="G594" i="1"/>
  <c r="G593" i="1"/>
  <c r="H1211" i="1"/>
  <c r="H1210" i="1"/>
  <c r="H1209" i="1"/>
  <c r="H595" i="1"/>
  <c r="H594" i="1"/>
  <c r="H593" i="1"/>
</calcChain>
</file>

<file path=xl/sharedStrings.xml><?xml version="1.0" encoding="utf-8"?>
<sst xmlns="http://schemas.openxmlformats.org/spreadsheetml/2006/main" count="5017" uniqueCount="2648">
  <si>
    <t xml:space="preserve">State agency: </t>
  </si>
  <si>
    <t>COLUMNS 7 &amp; 8 AUTOMATICALLY POPULATE 
(Only One Column Should Be Marked per School)</t>
  </si>
  <si>
    <t>FOR PARTICIPATING CEP SCHOOLS ONLY (Only Mark One)</t>
  </si>
  <si>
    <t>LEA ID</t>
  </si>
  <si>
    <t>LEA Name</t>
  </si>
  <si>
    <t>School ID</t>
  </si>
  <si>
    <t>School Name</t>
  </si>
  <si>
    <t>Identified Student Percentage (ISP)</t>
  </si>
  <si>
    <t>Proxy 
Identified Student Percentage (ISP)</t>
  </si>
  <si>
    <t>Eligible to Participate</t>
  </si>
  <si>
    <t xml:space="preserve">Near Eligible to Participate </t>
  </si>
  <si>
    <t>Currently Participating</t>
  </si>
  <si>
    <t>Participating as an Individual Site</t>
  </si>
  <si>
    <t>Participating as part of a Group of Schools</t>
  </si>
  <si>
    <t>Participating as Part of an Entire District</t>
  </si>
  <si>
    <t>Participating in Year 4 and Eligible for a Grace Year</t>
  </si>
  <si>
    <t>Comments</t>
  </si>
  <si>
    <t>LEA ID, as reported on the FNS-742, for the LEA entered in column 2. All LEAs included in the tab "LEA wide Notification Report" should be listed in this column.</t>
  </si>
  <si>
    <t>Enter the LEA name, as reported on the FNS-742, for the school in column 4. All LEAs included in the tab "LEA wide Notification Report" should be listed in this column.</t>
  </si>
  <si>
    <t>Enter the school name for all schools in all LEAs with at least one CEP-eligible school. All schools in the LEAs provided in the 'LEA wide Notification Report' tab should be listed.</t>
  </si>
  <si>
    <t>An "X" will appear in this column if the school in column 4 is eligible to participate in CEP.
(ISP in column 5 or 6 is &gt;=40%)</t>
  </si>
  <si>
    <t>An "X" will appear in this column if the school in column 4 is nearly eligible to participate in CEP.
(ISP in column 5 or 6 is &gt;=30% and &lt;40%)</t>
  </si>
  <si>
    <t>x</t>
  </si>
  <si>
    <t>I</t>
  </si>
  <si>
    <t>Instruction  - Annual  School Notification Report</t>
  </si>
  <si>
    <t>AR Department of Education</t>
  </si>
  <si>
    <t>PAPER SIZE 11" x 17"</t>
  </si>
  <si>
    <r>
      <t xml:space="preserve">FOR THE ISP, ONLY USE COLUMN 5 </t>
    </r>
    <r>
      <rPr>
        <b/>
        <u val="double"/>
        <sz val="10"/>
        <rFont val="Calibri"/>
        <family val="2"/>
        <scheme val="minor"/>
      </rPr>
      <t>OR</t>
    </r>
    <r>
      <rPr>
        <b/>
        <sz val="10"/>
        <rFont val="Calibri"/>
        <family val="2"/>
        <scheme val="minor"/>
      </rPr>
      <t xml:space="preserve"> 6</t>
    </r>
  </si>
  <si>
    <t>State Agency Template
Identified Student Percentage (ISP) Annual Notification by School</t>
  </si>
  <si>
    <t>Total Student Enrollment as of April 1, 2020</t>
  </si>
  <si>
    <t>Enter the school-level ISP for specified date April 1, 2020 - June 15, 2020. ISP = # of identified students divided by total enrollment. Enter the ISP as a percentage rounded to two decimals. 
Ex: 62.57%
DO NOT INCLUDE THE 1.6 MULTIPLIER
An ISP greater than 100.00% will result in an error.</t>
  </si>
  <si>
    <t>Total Identified Students  for specified date April 1, 2020 - June 2020</t>
  </si>
  <si>
    <t>Total Enrollment for specified date April 1, 2020 - June 15, 2020</t>
  </si>
  <si>
    <t>Date of Data Submitted  -  (April 1, 2020 - June 15, 2020)</t>
  </si>
  <si>
    <t>If the actual ISP is unavailable, enter the proxy ISP,  for specified date April 1, 2020 - June 15, 2020. Proxy ISP = # of directly certified students with SNAP divided by total enrollment. Refer to column 5 for additional instructions.
If using column 5 for the ISP, leave this column blank. Entering the ISP in both columns 5 and 6 will result in an error.</t>
  </si>
  <si>
    <t>Enter total # of Identified Students for specified date April 1, 2020 - June 15, 2020 (Direct Certification , Homeless, Migrant, Foster, Head Start, Even Start, and children from DC Households)</t>
  </si>
  <si>
    <r>
      <t xml:space="preserve">• Submit completed template to the ADE Child Nutrition Community Eligibility Provision email address </t>
    </r>
    <r>
      <rPr>
        <b/>
        <i/>
        <sz val="12"/>
        <color rgb="FF0033CC"/>
        <rFont val="Calibri"/>
        <family val="2"/>
        <scheme val="minor"/>
      </rPr>
      <t>ade.chnutcep@arkansas.gov</t>
    </r>
    <r>
      <rPr>
        <b/>
        <i/>
        <sz val="12"/>
        <color theme="1"/>
        <rFont val="Calibri"/>
        <family val="2"/>
        <scheme val="minor"/>
      </rPr>
      <t xml:space="preserve"> by June 15, 2020.</t>
    </r>
  </si>
  <si>
    <r>
      <rPr>
        <b/>
        <sz val="12"/>
        <color theme="1"/>
        <rFont val="Calibri"/>
        <family val="2"/>
        <scheme val="minor"/>
      </rPr>
      <t>Column 5 - IDENTIFIED STUDENT PERCENTAGE (ISP)</t>
    </r>
    <r>
      <rPr>
        <sz val="12"/>
        <color theme="1"/>
        <rFont val="Calibri"/>
        <family val="2"/>
        <scheme val="minor"/>
      </rPr>
      <t xml:space="preserve"> - Enter the school-level ISP as of a specific date  pulled  April 1, 2020  through June 15, 2020. ISP = # of identified students divided by total enrollment. Enter the ISP as a percentage rounded to two decimals.  Ex: 62.57%  
</t>
    </r>
    <r>
      <rPr>
        <b/>
        <sz val="12"/>
        <color theme="1"/>
        <rFont val="Calibri"/>
        <family val="2"/>
        <scheme val="minor"/>
      </rPr>
      <t>DO NOT INCLUDE THE 1.6 MULTIPLIER</t>
    </r>
    <r>
      <rPr>
        <sz val="12"/>
        <color theme="1"/>
        <rFont val="Calibri"/>
        <family val="2"/>
        <scheme val="minor"/>
      </rPr>
      <t xml:space="preserve">
An ISP greater than 100.00% will result in an error.</t>
    </r>
  </si>
  <si>
    <r>
      <rPr>
        <b/>
        <sz val="12"/>
        <color theme="1"/>
        <rFont val="Calibri"/>
        <family val="2"/>
        <scheme val="minor"/>
      </rPr>
      <t xml:space="preserve">Column 7 - ELIGIBLE TO PARTICIPATE - </t>
    </r>
    <r>
      <rPr>
        <b/>
        <sz val="12"/>
        <color rgb="FFFF0000"/>
        <rFont val="Calibri"/>
        <family val="2"/>
        <scheme val="minor"/>
      </rPr>
      <t>Do not enter data into this cell. It will autofill based data in columns 5 and 6</t>
    </r>
    <r>
      <rPr>
        <sz val="12"/>
        <color theme="1"/>
        <rFont val="Calibri"/>
        <family val="2"/>
        <scheme val="minor"/>
      </rPr>
      <t>. An "X" will appear in this column if the school in column 4 is eligible to participate in CEP.  (ISP in column 5 or 6 is &gt;=40%)</t>
    </r>
  </si>
  <si>
    <r>
      <rPr>
        <b/>
        <sz val="12"/>
        <color theme="1"/>
        <rFont val="Calibri"/>
        <family val="2"/>
        <scheme val="minor"/>
      </rPr>
      <t xml:space="preserve">Column 1 - LEA ID -  </t>
    </r>
    <r>
      <rPr>
        <sz val="12"/>
        <color theme="1"/>
        <rFont val="Calibri"/>
        <family val="2"/>
        <scheme val="minor"/>
      </rPr>
      <t>Enter the District (LEA) ID  as reported on the FNS-742 - Example: 0101000.</t>
    </r>
  </si>
  <si>
    <r>
      <rPr>
        <b/>
        <sz val="12"/>
        <color theme="1"/>
        <rFont val="Calibri"/>
        <family val="2"/>
        <scheme val="minor"/>
      </rPr>
      <t xml:space="preserve">Column 2 - LEA NAME - </t>
    </r>
    <r>
      <rPr>
        <sz val="12"/>
        <color theme="1"/>
        <rFont val="Calibri"/>
        <family val="2"/>
        <scheme val="minor"/>
      </rPr>
      <t xml:space="preserve"> Enter the District (LEA) name as reported on the FNS-742 - Example: ABC School District. </t>
    </r>
  </si>
  <si>
    <r>
      <rPr>
        <b/>
        <sz val="12"/>
        <color theme="1"/>
        <rFont val="Calibri"/>
        <family val="2"/>
        <scheme val="minor"/>
      </rPr>
      <t xml:space="preserve">Column 3 - SCHOOL ID - </t>
    </r>
    <r>
      <rPr>
        <sz val="12"/>
        <color theme="1"/>
        <rFont val="Calibri"/>
        <family val="2"/>
        <scheme val="minor"/>
      </rPr>
      <t xml:space="preserve">Enter the School ID - Example: 0101001. </t>
    </r>
  </si>
  <si>
    <r>
      <rPr>
        <b/>
        <sz val="12"/>
        <color theme="1"/>
        <rFont val="Calibri"/>
        <family val="2"/>
        <scheme val="minor"/>
      </rPr>
      <t xml:space="preserve">Column 4 - SCHOOL NAME - </t>
    </r>
    <r>
      <rPr>
        <sz val="12"/>
        <color theme="1"/>
        <rFont val="Calibri"/>
        <family val="2"/>
        <scheme val="minor"/>
      </rPr>
      <t xml:space="preserve"> Enter the school name - Example: Smith Elementary School. </t>
    </r>
  </si>
  <si>
    <r>
      <rPr>
        <b/>
        <sz val="12"/>
        <color theme="1"/>
        <rFont val="Calibri"/>
        <family val="2"/>
        <scheme val="minor"/>
      </rPr>
      <t>Column 8  - NEAR ELIGIBLE TO PARTICIPATE -</t>
    </r>
    <r>
      <rPr>
        <b/>
        <sz val="12"/>
        <color rgb="FFFF0000"/>
        <rFont val="Calibri"/>
        <family val="2"/>
        <scheme val="minor"/>
      </rPr>
      <t>Do not enter data into this cell. It will autofill based data in columns 5 and 6.</t>
    </r>
    <r>
      <rPr>
        <sz val="12"/>
        <color rgb="FFFF0000"/>
        <rFont val="Calibri"/>
        <family val="2"/>
        <scheme val="minor"/>
      </rPr>
      <t xml:space="preserve"> </t>
    </r>
    <r>
      <rPr>
        <sz val="12"/>
        <color theme="1"/>
        <rFont val="Calibri"/>
        <family val="2"/>
        <scheme val="minor"/>
      </rPr>
      <t>An "X" will appear in this column if the school in column 4 is nearly eligible to participate in CEP. (ISP in column 5 or 6 is &gt;=30% and &lt;40%)</t>
    </r>
  </si>
  <si>
    <r>
      <rPr>
        <b/>
        <sz val="12"/>
        <color theme="1"/>
        <rFont val="Calibri"/>
        <family val="2"/>
        <scheme val="minor"/>
      </rPr>
      <t>Column 9 - CURRENTLY PARTICIPATING -</t>
    </r>
    <r>
      <rPr>
        <sz val="12"/>
        <color theme="1"/>
        <rFont val="Calibri"/>
        <family val="2"/>
        <scheme val="minor"/>
      </rPr>
      <t xml:space="preserve"> Place an "X" in this column if the school in column 4 is currently participating in CEP. 
</t>
    </r>
    <r>
      <rPr>
        <b/>
        <sz val="12"/>
        <color rgb="FFFF0000"/>
        <rFont val="Calibri"/>
        <family val="2"/>
        <scheme val="minor"/>
      </rPr>
      <t>Note: The "X" is not case sensitive. Using any other letter or icon will result in an error. If school is not currently participating leave blank.</t>
    </r>
  </si>
  <si>
    <r>
      <rPr>
        <b/>
        <sz val="12"/>
        <color theme="1"/>
        <rFont val="Calibri"/>
        <family val="2"/>
        <scheme val="minor"/>
      </rPr>
      <t xml:space="preserve">Column 12 - PARTICIPATION AS PART OF AN ENTIRE "DISTRICT" - </t>
    </r>
    <r>
      <rPr>
        <sz val="12"/>
        <color theme="1"/>
        <rFont val="Calibri"/>
        <family val="2"/>
        <scheme val="minor"/>
      </rPr>
      <t xml:space="preserve"> Place a "D" in this column if the school in column 4 is currently participating in CEP as part of a district-wide adoption of CEP. 
</t>
    </r>
    <r>
      <rPr>
        <b/>
        <sz val="12"/>
        <color rgb="FFFF0000"/>
        <rFont val="Calibri"/>
        <family val="2"/>
        <scheme val="minor"/>
      </rPr>
      <t>Use column 11 for any school in an LEA that is participating in CEP in all schools but are participating as part of a group of schools.
Note: The "D" is not case sensitive. Using any other letter or icon will result in an error. If not currently participating as part of a "District" wide grouping, leave blank.</t>
    </r>
  </si>
  <si>
    <r>
      <rPr>
        <b/>
        <sz val="12"/>
        <color theme="1"/>
        <rFont val="Calibri"/>
        <family val="2"/>
        <scheme val="minor"/>
      </rPr>
      <t xml:space="preserve">Column 13 - PARTICIPATING IN YEAR 4 AND ELIGIBLE FOR A GRACE YEAR - </t>
    </r>
    <r>
      <rPr>
        <sz val="12"/>
        <color theme="1"/>
        <rFont val="Calibri"/>
        <family val="2"/>
        <scheme val="minor"/>
      </rPr>
      <t xml:space="preserve"> Place an "X" in this column if the school in column 4 is currently in the 4th year of participation and is eligible for a Grace Year.
(ISP&gt;=30% and &lt;40%.) 
</t>
    </r>
    <r>
      <rPr>
        <b/>
        <sz val="12"/>
        <color rgb="FFFF0000"/>
        <rFont val="Calibri"/>
        <family val="2"/>
        <scheme val="minor"/>
      </rPr>
      <t>Note: The "X" is not case sensitive. Using any other letter or icon will result in an error. If not in year 4, leave blank.</t>
    </r>
  </si>
  <si>
    <r>
      <rPr>
        <b/>
        <sz val="12"/>
        <color theme="1"/>
        <rFont val="Calibri"/>
        <family val="2"/>
        <scheme val="minor"/>
      </rPr>
      <t>Column 14</t>
    </r>
    <r>
      <rPr>
        <sz val="12"/>
        <color theme="1"/>
        <rFont val="Calibri"/>
        <family val="2"/>
        <scheme val="minor"/>
      </rPr>
      <t xml:space="preserve"> -TOTAL IDENTIFIED STUDENTS FOR A SPECIFIED DATE  April 1, 2020  - June 15, 2020 -  Enter the total # of "Identified Students" enrolled at the school (numerator of ISP) as of a specified date April 1, 2020 - June 15, 2020.  </t>
    </r>
    <r>
      <rPr>
        <b/>
        <sz val="12"/>
        <color theme="1"/>
        <rFont val="Calibri"/>
        <family val="2"/>
        <scheme val="minor"/>
      </rPr>
      <t>Note:</t>
    </r>
    <r>
      <rPr>
        <sz val="12"/>
        <color theme="1"/>
        <rFont val="Calibri"/>
        <family val="2"/>
        <scheme val="minor"/>
      </rPr>
      <t xml:space="preserve"> Leaving this cell blank will result in an error.</t>
    </r>
  </si>
  <si>
    <r>
      <rPr>
        <b/>
        <sz val="12"/>
        <color theme="1"/>
        <rFont val="Calibri"/>
        <family val="2"/>
        <scheme val="minor"/>
      </rPr>
      <t xml:space="preserve">Column 15 </t>
    </r>
    <r>
      <rPr>
        <sz val="12"/>
        <color theme="1"/>
        <rFont val="Calibri"/>
        <family val="2"/>
        <scheme val="minor"/>
      </rPr>
      <t xml:space="preserve">- STUDENT ENROLLMENT FOR A SPECIFIED DATE  April 1, 2020  - June 15, 2020  -  Enter the total # of students enrolled at the school (denominator of ISP) as of a specified date April 1, 2020  - June 15, 2020.  </t>
    </r>
    <r>
      <rPr>
        <b/>
        <sz val="12"/>
        <color theme="1"/>
        <rFont val="Calibri"/>
        <family val="2"/>
        <scheme val="minor"/>
      </rPr>
      <t>Note:</t>
    </r>
    <r>
      <rPr>
        <sz val="12"/>
        <color theme="1"/>
        <rFont val="Calibri"/>
        <family val="2"/>
        <scheme val="minor"/>
      </rPr>
      <t xml:space="preserve"> Leaving this cell blank will result in an error.</t>
    </r>
  </si>
  <si>
    <r>
      <rPr>
        <b/>
        <sz val="12"/>
        <color theme="1"/>
        <rFont val="Calibri"/>
        <family val="2"/>
        <scheme val="minor"/>
      </rPr>
      <t xml:space="preserve">Column 17 - Comments - </t>
    </r>
    <r>
      <rPr>
        <sz val="12"/>
        <color theme="1"/>
        <rFont val="Calibri"/>
        <family val="2"/>
        <scheme val="minor"/>
      </rPr>
      <t xml:space="preserve"> Enter any comments or clarification about the data being reported.</t>
    </r>
  </si>
  <si>
    <t>Districts must designate a date between April 1, 2020 and June 15, 2020  as  the  source of the data being reported.  Data should be reported from the same date for all individual schools being reported. All source documents used for reporting must be retained as back up for the data being reported as well as audit purposes.</t>
  </si>
  <si>
    <t xml:space="preserve">Instructions:                                                                                                                                                                                                                                                                                                                      
• In columns 1-6, enter the LEA ID, LEA name, school ID, school name, and the identified student percentage (ISP) or proxy ISP.
•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
• Place a “G” in column 11 if the school in column 4 is participating in CEP as part of a CEP grouping of schools.                                                                                                                           
• Place a “D” in column 12 is the school in column 4 is participating in CEP as part of a district-wide adoption of CEP.
• Place an “X” in column 13 if the school in column 4 is eligible for a Grace Year.
• Enter total Identified Students for specified date April 1, 2020  - June 15, 2020 in column 14 
• Enter total Enrolled students as for specified date April 1, 2020  - June 15, 2020 in column 15 
• Provide additional comments or clarifications in column 16 </t>
  </si>
  <si>
    <r>
      <rPr>
        <b/>
        <sz val="12"/>
        <color theme="1"/>
        <rFont val="Calibri"/>
        <family val="2"/>
        <scheme val="minor"/>
      </rPr>
      <t>Column 16</t>
    </r>
    <r>
      <rPr>
        <sz val="12"/>
        <color theme="1"/>
        <rFont val="Calibri"/>
        <family val="2"/>
        <scheme val="minor"/>
      </rPr>
      <t xml:space="preserve"> -</t>
    </r>
    <r>
      <rPr>
        <b/>
        <sz val="12"/>
        <color theme="1"/>
        <rFont val="Calibri"/>
        <family val="2"/>
        <scheme val="minor"/>
      </rPr>
      <t xml:space="preserve"> Date of Data Submitted - </t>
    </r>
    <r>
      <rPr>
        <sz val="12"/>
        <color theme="1"/>
        <rFont val="Calibri"/>
        <family val="2"/>
        <scheme val="minor"/>
      </rPr>
      <t>Districts must designate a date between April 1, 2020 and June 15, 2020  as  the  source of the data being reported.  Data should be reported from the same date for all individual schools being reported. All source documents used for reporting must be retained as back up for the data being reported as well as audit purposes.</t>
    </r>
  </si>
  <si>
    <t>This excel spreadsheet report is scaled to paper size 11" x 17" -- ledger.</t>
  </si>
  <si>
    <r>
      <t xml:space="preserve">Read and follow the directions carefully. The report is an excel spreadsheet that contains formulas that can be corrupted and affect the data. If you make a mistake entering the data use the "Backspace" button, not the "Delete" button, to correct the error as it could corrupt the formulas. Yellow cells indicate missing information. Red cells indicate an error. Submit completed template to </t>
    </r>
    <r>
      <rPr>
        <b/>
        <i/>
        <sz val="12"/>
        <color rgb="FF0033CC"/>
        <rFont val="Calibri"/>
        <family val="2"/>
        <scheme val="minor"/>
      </rPr>
      <t>ade.chnutcep@arkansas.gov</t>
    </r>
    <r>
      <rPr>
        <b/>
        <i/>
        <sz val="12"/>
        <color theme="1"/>
        <rFont val="Calibri"/>
        <family val="2"/>
        <scheme val="minor"/>
      </rPr>
      <t xml:space="preserve"> no later than June 15, 2020. This a USDA deadline and failure to submit on time could result in audit findings.</t>
    </r>
  </si>
  <si>
    <r>
      <rPr>
        <b/>
        <sz val="12"/>
        <color theme="1"/>
        <rFont val="Calibri"/>
        <family val="2"/>
        <scheme val="minor"/>
      </rPr>
      <t>Column 6 -  PROXY IDENTIFIED STUDENT PERCENTAGE (ISP)</t>
    </r>
    <r>
      <rPr>
        <sz val="12"/>
        <color theme="1"/>
        <rFont val="Calibri"/>
        <family val="2"/>
        <scheme val="minor"/>
      </rPr>
      <t xml:space="preserve"> - Column 6 will turn black if data already entered in column 5 -  If the actual ISP is unavailable, enter the proxy ISP, as of a specific date April 1, 2020 - June 15, 2020. Proxy ISP = # of directly certified students with SNAP divided by total enrollment. Refer to column 5 for additional instructions. If using column 5 for the ISP, leave this column blank.                                                                                                                                                                                                Entering the ISP in both columns 5 and 6 will result in an error.</t>
    </r>
  </si>
  <si>
    <r>
      <rPr>
        <b/>
        <sz val="12"/>
        <color theme="1"/>
        <rFont val="Calibri"/>
        <family val="2"/>
        <scheme val="minor"/>
      </rPr>
      <t xml:space="preserve">Column 10 - PARTICIPATING AS AN "INDIVIDUAL" SITE - </t>
    </r>
    <r>
      <rPr>
        <sz val="12"/>
        <color theme="1"/>
        <rFont val="Calibri"/>
        <family val="2"/>
        <scheme val="minor"/>
      </rPr>
      <t xml:space="preserve"> Place an "I" in this column if the school in column 4 is currently participating in CEP as an individual site. 
</t>
    </r>
    <r>
      <rPr>
        <b/>
        <sz val="12"/>
        <color rgb="FFFF0000"/>
        <rFont val="Calibri"/>
        <family val="2"/>
        <scheme val="minor"/>
      </rPr>
      <t>Note: The "I" is not case sensitive. Using any other letter or icon will result in an error. If not currently participating as an "Individual" site, leave blank.</t>
    </r>
  </si>
  <si>
    <r>
      <rPr>
        <b/>
        <sz val="12"/>
        <color theme="1"/>
        <rFont val="Calibri"/>
        <family val="2"/>
        <scheme val="minor"/>
      </rPr>
      <t xml:space="preserve">Column 11 - PARTICIPATING AS PART OF A "GROUP" OF SCHOOLS - </t>
    </r>
    <r>
      <rPr>
        <sz val="12"/>
        <color theme="1"/>
        <rFont val="Calibri"/>
        <family val="2"/>
        <scheme val="minor"/>
      </rPr>
      <t xml:space="preserve"> Place a "G" in this column if the school in column 4 is currently participating in CEP as part of a group of schools. 
</t>
    </r>
    <r>
      <rPr>
        <b/>
        <sz val="12"/>
        <color rgb="FFFF0000"/>
        <rFont val="Calibri"/>
        <family val="2"/>
        <scheme val="minor"/>
      </rPr>
      <t>Mark this column using G1, G2, G3, etc. to distinguish between CEP groupings, if applicable.
Note: The "G" is not case sensitive. Using any other letter or icon will result in an error.  If not currently participating as part of a "Group" of sites, leave blank.</t>
    </r>
  </si>
  <si>
    <t>Total Identified Students  of          April 1, 2020</t>
  </si>
  <si>
    <t>Date of Data Submitted           (April 1, 2020 -    June 15, 2020)</t>
  </si>
  <si>
    <t>Enter the school ID for the school in column 4.</t>
  </si>
  <si>
    <t>Place an "X" in this column if the school in column 4 is currently participating in CEP.</t>
  </si>
  <si>
    <t xml:space="preserve">Place an "I" in this column if the school in column 4 is currently participating in CEP as an individual site. </t>
  </si>
  <si>
    <t>Place a "G" in this column if the school in column 4 is currently participating in CEP as part of a group of schools. 
Mark this column using G1, G2, G3, etc. to distinguish between CEP groupings, if applicable.</t>
  </si>
  <si>
    <t>Place a "D" in this column if the school in column 4 is currently participating in CEP as part of a district-wide adoption of CEP. 
Use column 11 for any school in an LEA that is participating in CEP in all schools but are participating as part of a group of schools.</t>
  </si>
  <si>
    <r>
      <t>Place an "X" in this column</t>
    </r>
    <r>
      <rPr>
        <sz val="10"/>
        <rFont val="Calibri"/>
        <family val="2"/>
        <scheme val="minor"/>
      </rPr>
      <t xml:space="preserve"> if</t>
    </r>
    <r>
      <rPr>
        <sz val="10"/>
        <color theme="1"/>
        <rFont val="Calibri"/>
        <family val="2"/>
        <scheme val="minor"/>
      </rPr>
      <t xml:space="preserve"> the school in column 4 is currently in the 4th year of the participation and is eligible for a Grace Year.
(ISP&gt;=30% and &lt;40%.) </t>
    </r>
  </si>
  <si>
    <t xml:space="preserve">Enter the total # of students enrolled at the school (denominator of ISP). </t>
  </si>
  <si>
    <t>3102000</t>
  </si>
  <si>
    <t>Dierks School District</t>
  </si>
  <si>
    <t>3102001</t>
  </si>
  <si>
    <t>JoAnn Walters Elementary</t>
  </si>
  <si>
    <t>3102002</t>
  </si>
  <si>
    <t>Dierks High School</t>
  </si>
  <si>
    <t>2606000</t>
  </si>
  <si>
    <t>Lakeside School District</t>
  </si>
  <si>
    <t>2606039</t>
  </si>
  <si>
    <t>2606042</t>
  </si>
  <si>
    <t>2606043</t>
  </si>
  <si>
    <t>2606044</t>
  </si>
  <si>
    <t>Lakeside High School</t>
  </si>
  <si>
    <t>Belle Point</t>
  </si>
  <si>
    <t>Northside High School</t>
  </si>
  <si>
    <t>Southside High School</t>
  </si>
  <si>
    <t>4713000</t>
  </si>
  <si>
    <t>Osceola School District</t>
  </si>
  <si>
    <t>4713051</t>
  </si>
  <si>
    <t>Osceola High School</t>
  </si>
  <si>
    <t>4713052</t>
  </si>
  <si>
    <t>4713053</t>
  </si>
  <si>
    <t>Carroll Smith Elementary</t>
  </si>
  <si>
    <t>4713705</t>
  </si>
  <si>
    <t>Osceola STEM Academy</t>
  </si>
  <si>
    <t>4102010</t>
  </si>
  <si>
    <t>Foreman High School</t>
  </si>
  <si>
    <t>4102008</t>
  </si>
  <si>
    <t>Oscar Hamilton Elementary</t>
  </si>
  <si>
    <t>5602000</t>
  </si>
  <si>
    <t>Harrisburg School District</t>
  </si>
  <si>
    <t>5602005</t>
  </si>
  <si>
    <t>Harrisburg Elementary</t>
  </si>
  <si>
    <t>5602008</t>
  </si>
  <si>
    <t>Harrisburg Middle School</t>
  </si>
  <si>
    <t>5602031</t>
  </si>
  <si>
    <t>Harrisburg Weiner Elementary</t>
  </si>
  <si>
    <t>5602703</t>
  </si>
  <si>
    <t>Harrisburg College &amp; Career Prep</t>
  </si>
  <si>
    <t>1408000</t>
  </si>
  <si>
    <t>1408001</t>
  </si>
  <si>
    <t>Emerson Elementary</t>
  </si>
  <si>
    <t>1408002</t>
  </si>
  <si>
    <t>Emerson High</t>
  </si>
  <si>
    <t>1408006</t>
  </si>
  <si>
    <t>Bradley Elementary</t>
  </si>
  <si>
    <t>1408007</t>
  </si>
  <si>
    <t>Bradley High</t>
  </si>
  <si>
    <t>1408018</t>
  </si>
  <si>
    <t>Taylor Elementary</t>
  </si>
  <si>
    <t>1408019</t>
  </si>
  <si>
    <t>Taylor High</t>
  </si>
  <si>
    <t>0701000</t>
  </si>
  <si>
    <t>Hampton School District</t>
  </si>
  <si>
    <t>0701001</t>
  </si>
  <si>
    <t>0701002</t>
  </si>
  <si>
    <t>Hampton High School</t>
  </si>
  <si>
    <t>6303000</t>
  </si>
  <si>
    <t>Bryant Public Schools</t>
  </si>
  <si>
    <t>6303018</t>
  </si>
  <si>
    <t>Hill Farm Elementary</t>
  </si>
  <si>
    <t>6303020</t>
  </si>
  <si>
    <t>Bryant Elementary</t>
  </si>
  <si>
    <t>6303022</t>
  </si>
  <si>
    <t>Bryant High School</t>
  </si>
  <si>
    <t>6303023</t>
  </si>
  <si>
    <t>Salem Elementary</t>
  </si>
  <si>
    <t>6303024</t>
  </si>
  <si>
    <t>Davis Elementary</t>
  </si>
  <si>
    <t>6303025</t>
  </si>
  <si>
    <t>Springhill Elementary</t>
  </si>
  <si>
    <t>Bryant Middle School</t>
  </si>
  <si>
    <t>6303027</t>
  </si>
  <si>
    <t>Collegeville Elementary</t>
  </si>
  <si>
    <t>6303028</t>
  </si>
  <si>
    <t>Bethel Middle School</t>
  </si>
  <si>
    <t>6303029</t>
  </si>
  <si>
    <t>Hurricane Creek Elementary</t>
  </si>
  <si>
    <t>6303035</t>
  </si>
  <si>
    <t>Parkway Elementary</t>
  </si>
  <si>
    <t>6303037</t>
  </si>
  <si>
    <t>2808000</t>
  </si>
  <si>
    <t>Paragould School District</t>
  </si>
  <si>
    <t>X</t>
  </si>
  <si>
    <t>D</t>
  </si>
  <si>
    <t>Oak Grove Middle School</t>
  </si>
  <si>
    <t>Paragould Primary School</t>
  </si>
  <si>
    <t>Woodrow Wilson Elementary</t>
  </si>
  <si>
    <t>6804000</t>
  </si>
  <si>
    <t>Highland School District</t>
  </si>
  <si>
    <t>Cherokee Elementary</t>
  </si>
  <si>
    <t>6804010</t>
  </si>
  <si>
    <t>Highland High School</t>
  </si>
  <si>
    <t>6804011</t>
  </si>
  <si>
    <t>Highland Middle School</t>
  </si>
  <si>
    <t>2807000</t>
  </si>
  <si>
    <t>Greene County Technical School District</t>
  </si>
  <si>
    <t>7509000</t>
  </si>
  <si>
    <t>Western Yell County School District</t>
  </si>
  <si>
    <t>7509030</t>
  </si>
  <si>
    <t>Western Yell County Elementary</t>
  </si>
  <si>
    <t>7509033</t>
  </si>
  <si>
    <t>Western Yell County High School</t>
  </si>
  <si>
    <t xml:space="preserve"> </t>
  </si>
  <si>
    <t>6103000</t>
  </si>
  <si>
    <t>Alma Spikes Elementary</t>
  </si>
  <si>
    <t>Pocahontas High School</t>
  </si>
  <si>
    <t>Pocahontas Upper Elementary</t>
  </si>
  <si>
    <t>Jasper School District</t>
  </si>
  <si>
    <t>5102005</t>
  </si>
  <si>
    <t>Jasper Elementary</t>
  </si>
  <si>
    <t>5102006</t>
  </si>
  <si>
    <t>5102007</t>
  </si>
  <si>
    <t>Kingston Elementary</t>
  </si>
  <si>
    <t>5102008</t>
  </si>
  <si>
    <t>5102023</t>
  </si>
  <si>
    <t>Oark Elementary</t>
  </si>
  <si>
    <t>5102024</t>
  </si>
  <si>
    <t>2503000</t>
  </si>
  <si>
    <t>2503009</t>
  </si>
  <si>
    <t>2503010</t>
  </si>
  <si>
    <t>Viola High School</t>
  </si>
  <si>
    <t>0405000</t>
  </si>
  <si>
    <t>Rogers Public Schools</t>
  </si>
  <si>
    <t>0405031</t>
  </si>
  <si>
    <t>Eastside Elementary</t>
  </si>
  <si>
    <t>0405032</t>
  </si>
  <si>
    <t>Garfield Elementary</t>
  </si>
  <si>
    <t>0405033</t>
  </si>
  <si>
    <t>Lowell Elementary</t>
  </si>
  <si>
    <t>0405034</t>
  </si>
  <si>
    <t>Northside Elementary</t>
  </si>
  <si>
    <t>0405036</t>
  </si>
  <si>
    <t>Westside Elementary</t>
  </si>
  <si>
    <t>0405037</t>
  </si>
  <si>
    <t>Elmwood Middle School</t>
  </si>
  <si>
    <t>0405039</t>
  </si>
  <si>
    <t>Oakdale Middle School</t>
  </si>
  <si>
    <t>0405040</t>
  </si>
  <si>
    <t>Grace Hill Elementary</t>
  </si>
  <si>
    <t>0405041</t>
  </si>
  <si>
    <t>Bonnie Grimes Elementary</t>
  </si>
  <si>
    <t>0405042</t>
  </si>
  <si>
    <t>Reagan Elementary</t>
  </si>
  <si>
    <t>0405043</t>
  </si>
  <si>
    <t>Frank Tillery Elementary</t>
  </si>
  <si>
    <t>0405044</t>
  </si>
  <si>
    <t>Joe Mathias Elementary</t>
  </si>
  <si>
    <t>0405045</t>
  </si>
  <si>
    <t>Birch Kirksey Middle School</t>
  </si>
  <si>
    <t>0405046</t>
  </si>
  <si>
    <t>Greer Lingle Middle School</t>
  </si>
  <si>
    <t>0405047</t>
  </si>
  <si>
    <t>Bellview Elementary</t>
  </si>
  <si>
    <t>0405048</t>
  </si>
  <si>
    <t>Rogers High School</t>
  </si>
  <si>
    <t>0405049</t>
  </si>
  <si>
    <t>Russell Jones Elementary</t>
  </si>
  <si>
    <t>0405050</t>
  </si>
  <si>
    <t>Elza Tucker Elementary</t>
  </si>
  <si>
    <t>0405051</t>
  </si>
  <si>
    <t>Old Wire Elementary</t>
  </si>
  <si>
    <t>0405052</t>
  </si>
  <si>
    <t>Heritage High School</t>
  </si>
  <si>
    <t>0405053</t>
  </si>
  <si>
    <t>Janie Darr Elementary</t>
  </si>
  <si>
    <t>0405703</t>
  </si>
  <si>
    <t>New Tech High School</t>
  </si>
  <si>
    <t>Mt Vernon-Enola Elementary</t>
  </si>
  <si>
    <t>Mt Vernon-Enola High School</t>
  </si>
  <si>
    <t>4302000</t>
  </si>
  <si>
    <t>England School District</t>
  </si>
  <si>
    <t>4302017</t>
  </si>
  <si>
    <t>4302018</t>
  </si>
  <si>
    <t>England High School</t>
  </si>
  <si>
    <t>6056700</t>
  </si>
  <si>
    <t>6056701</t>
  </si>
  <si>
    <t>Capital City Lighthouse Charter School</t>
  </si>
  <si>
    <t>6050700</t>
  </si>
  <si>
    <t>6050701</t>
  </si>
  <si>
    <t>Jacksonville Lighthouse Charter School</t>
  </si>
  <si>
    <t>6050703</t>
  </si>
  <si>
    <t>Jacksonville College Preparatory Academy</t>
  </si>
  <si>
    <t>6050705</t>
  </si>
  <si>
    <t>Jacksonville Flightline</t>
  </si>
  <si>
    <t>3541700</t>
  </si>
  <si>
    <t>3541701</t>
  </si>
  <si>
    <t>Pine Bluff Lighthouse Charter Lower Academy</t>
  </si>
  <si>
    <t>3541703</t>
  </si>
  <si>
    <t>Pine Bluff Lighthouse Charter Upper Academy</t>
  </si>
  <si>
    <t>3005000</t>
  </si>
  <si>
    <t>Ouachita School District</t>
  </si>
  <si>
    <t>3005029</t>
  </si>
  <si>
    <t>3005030</t>
  </si>
  <si>
    <t>Ouachita High School</t>
  </si>
  <si>
    <t>2705000</t>
  </si>
  <si>
    <t>Sheridan School District</t>
  </si>
  <si>
    <t>2705018</t>
  </si>
  <si>
    <t>East End Elementary</t>
  </si>
  <si>
    <t>2705019</t>
  </si>
  <si>
    <t>Sheridan Elementary</t>
  </si>
  <si>
    <t>2705023</t>
  </si>
  <si>
    <t>2705024</t>
  </si>
  <si>
    <t>2705020</t>
  </si>
  <si>
    <t>2705026</t>
  </si>
  <si>
    <t>Lake Hamilton School District</t>
  </si>
  <si>
    <t>Lake Hamilton Elementary</t>
  </si>
  <si>
    <t>Lake Hamilton Middle School</t>
  </si>
  <si>
    <t>Lake Hamilton High School</t>
  </si>
  <si>
    <t>6701000</t>
  </si>
  <si>
    <t>6701001</t>
  </si>
  <si>
    <t>De Queen Elementary</t>
  </si>
  <si>
    <t>6701002</t>
  </si>
  <si>
    <t>6701003</t>
  </si>
  <si>
    <t>De Queen High School</t>
  </si>
  <si>
    <t>6701004</t>
  </si>
  <si>
    <t>De Queen Middle School</t>
  </si>
  <si>
    <t>6701005</t>
  </si>
  <si>
    <t>7201000</t>
  </si>
  <si>
    <t>Elkins School District</t>
  </si>
  <si>
    <t>7201001</t>
  </si>
  <si>
    <t>7201002</t>
  </si>
  <si>
    <t>Elkins High School</t>
  </si>
  <si>
    <t>7201003</t>
  </si>
  <si>
    <t xml:space="preserve">Elkins Middle School </t>
  </si>
  <si>
    <t>7201004</t>
  </si>
  <si>
    <t>Elkins Primary School</t>
  </si>
  <si>
    <t>2501000</t>
  </si>
  <si>
    <t>2501001</t>
  </si>
  <si>
    <t>Mammoth Spring Elementary</t>
  </si>
  <si>
    <t>2501002</t>
  </si>
  <si>
    <t>Mammoth Spring High School</t>
  </si>
  <si>
    <t>Lafayette County School District</t>
  </si>
  <si>
    <t>3704007</t>
  </si>
  <si>
    <t/>
  </si>
  <si>
    <t>3704013</t>
  </si>
  <si>
    <t>4901000</t>
  </si>
  <si>
    <t>Caddo Hills School District</t>
  </si>
  <si>
    <t>4901001</t>
  </si>
  <si>
    <t>Caddo Hills Elementary</t>
  </si>
  <si>
    <t>4901003</t>
  </si>
  <si>
    <t>Caddo Hills High School</t>
  </si>
  <si>
    <t>5301000</t>
  </si>
  <si>
    <t>East End School District</t>
  </si>
  <si>
    <t>5301001</t>
  </si>
  <si>
    <t>Anne Watson Elementary</t>
  </si>
  <si>
    <t>5301002</t>
  </si>
  <si>
    <t>Bigelow High School</t>
  </si>
  <si>
    <t>4802008</t>
  </si>
  <si>
    <t>Clarendon Elementary</t>
  </si>
  <si>
    <t>4802000</t>
  </si>
  <si>
    <t>4802010</t>
  </si>
  <si>
    <t>Clarendon High School</t>
  </si>
  <si>
    <t>6304000</t>
  </si>
  <si>
    <t>Harmony Grove School District</t>
  </si>
  <si>
    <t>6304029</t>
  </si>
  <si>
    <t>6304030</t>
  </si>
  <si>
    <t>Harmony Grove High School</t>
  </si>
  <si>
    <t>6304031</t>
  </si>
  <si>
    <t>Harmony Grove Middle School</t>
  </si>
  <si>
    <t>6304032</t>
  </si>
  <si>
    <t>3301000</t>
  </si>
  <si>
    <t>3301001</t>
  </si>
  <si>
    <t>Calico Rock High School</t>
  </si>
  <si>
    <t>3301002</t>
  </si>
  <si>
    <t>5403000</t>
  </si>
  <si>
    <t>5403022</t>
  </si>
  <si>
    <t>Central High School</t>
  </si>
  <si>
    <t>5403023</t>
  </si>
  <si>
    <t>J F Wahl Elementary</t>
  </si>
  <si>
    <t>6092000</t>
  </si>
  <si>
    <t xml:space="preserve">Arkansas School f/t Deaf </t>
  </si>
  <si>
    <t>7504000</t>
  </si>
  <si>
    <t>6601000</t>
  </si>
  <si>
    <t>4102000</t>
  </si>
  <si>
    <t>5102000</t>
  </si>
  <si>
    <t>2306000</t>
  </si>
  <si>
    <t>3704000</t>
  </si>
  <si>
    <t>2605000</t>
  </si>
  <si>
    <t>3601000</t>
  </si>
  <si>
    <t>7206000</t>
  </si>
  <si>
    <t>7104000</t>
  </si>
  <si>
    <t>Shirley School District</t>
  </si>
  <si>
    <t>Shirley Elementary</t>
  </si>
  <si>
    <t>7104015</t>
  </si>
  <si>
    <t>Shirley High School</t>
  </si>
  <si>
    <t>6047700</t>
  </si>
  <si>
    <t>eStem Public Charter Schools</t>
  </si>
  <si>
    <t>6047701</t>
  </si>
  <si>
    <t>6047702</t>
  </si>
  <si>
    <t>eStem Junior High School</t>
  </si>
  <si>
    <t>6047703</t>
  </si>
  <si>
    <t>eStem High School</t>
  </si>
  <si>
    <t>6047704</t>
  </si>
  <si>
    <t>6047705</t>
  </si>
  <si>
    <t xml:space="preserve">East Village Junior High School </t>
  </si>
  <si>
    <t>4201000</t>
  </si>
  <si>
    <t>4201001</t>
  </si>
  <si>
    <t>4201002</t>
  </si>
  <si>
    <t>Booneville High School</t>
  </si>
  <si>
    <t>4201003</t>
  </si>
  <si>
    <t>Booneville Jr High School</t>
  </si>
  <si>
    <t>1204000</t>
  </si>
  <si>
    <t>West Side School District</t>
  </si>
  <si>
    <t>1204014</t>
  </si>
  <si>
    <t>West Side Elementary</t>
  </si>
  <si>
    <t>1204015</t>
  </si>
  <si>
    <t>West Side High School</t>
  </si>
  <si>
    <t>Brookland School District</t>
  </si>
  <si>
    <t>1603006</t>
  </si>
  <si>
    <t>Brookland Elementary</t>
  </si>
  <si>
    <t>1603009</t>
  </si>
  <si>
    <t>1603010</t>
  </si>
  <si>
    <t>1603007</t>
  </si>
  <si>
    <t>5201000</t>
  </si>
  <si>
    <t>Bearden School District</t>
  </si>
  <si>
    <t>5201001</t>
  </si>
  <si>
    <t>5201002</t>
  </si>
  <si>
    <t>Bearden High School</t>
  </si>
  <si>
    <t>0303000</t>
  </si>
  <si>
    <t>0303013</t>
  </si>
  <si>
    <t>0303014</t>
  </si>
  <si>
    <t>0303018</t>
  </si>
  <si>
    <t>0303019</t>
  </si>
  <si>
    <t>0303024</t>
  </si>
  <si>
    <t>0303703</t>
  </si>
  <si>
    <t>0404022</t>
  </si>
  <si>
    <t xml:space="preserve">Gravette High School </t>
  </si>
  <si>
    <t>0404023</t>
  </si>
  <si>
    <t xml:space="preserve">Glenn Duffy Elementary </t>
  </si>
  <si>
    <t>0404024</t>
  </si>
  <si>
    <t xml:space="preserve">Gravette Middle School </t>
  </si>
  <si>
    <t>0404025</t>
  </si>
  <si>
    <t xml:space="preserve">Gravette Upper Elementary </t>
  </si>
  <si>
    <t>7204000</t>
  </si>
  <si>
    <t>Greenland School District</t>
  </si>
  <si>
    <t>7204027</t>
  </si>
  <si>
    <t>7204028</t>
  </si>
  <si>
    <t>Greenland High School</t>
  </si>
  <si>
    <t>7204029</t>
  </si>
  <si>
    <t>Greenland Middle School</t>
  </si>
  <si>
    <t>5404000</t>
  </si>
  <si>
    <t>5404030</t>
  </si>
  <si>
    <t>Marvell-Elaine Elementary</t>
  </si>
  <si>
    <t>5404032</t>
  </si>
  <si>
    <t>Marvell-Elaine High School</t>
  </si>
  <si>
    <t>7307000</t>
  </si>
  <si>
    <t>Riverview School District</t>
  </si>
  <si>
    <t>7307026</t>
  </si>
  <si>
    <t>Judsonia Elementary</t>
  </si>
  <si>
    <t>7307030</t>
  </si>
  <si>
    <t>Kensett Elementary</t>
  </si>
  <si>
    <t>7307032</t>
  </si>
  <si>
    <t>7307033</t>
  </si>
  <si>
    <t>Batesville School District</t>
  </si>
  <si>
    <t>3104000</t>
  </si>
  <si>
    <t>3104005</t>
  </si>
  <si>
    <t>3104006</t>
  </si>
  <si>
    <t>0901000</t>
  </si>
  <si>
    <t>0901001</t>
  </si>
  <si>
    <t>0901003</t>
  </si>
  <si>
    <t>Dermott High School</t>
  </si>
  <si>
    <t>4603000</t>
  </si>
  <si>
    <t>Fouke School District</t>
  </si>
  <si>
    <t>4603009</t>
  </si>
  <si>
    <t>Fouke Elementary</t>
  </si>
  <si>
    <t>4603010</t>
  </si>
  <si>
    <t>4603011</t>
  </si>
  <si>
    <t>7202000</t>
  </si>
  <si>
    <t>Farmington Public Schools</t>
  </si>
  <si>
    <t>7202008</t>
  </si>
  <si>
    <t>Jerry Pop Williams Elementary</t>
  </si>
  <si>
    <t>7202009</t>
  </si>
  <si>
    <t>Bob Folsom Elementary</t>
  </si>
  <si>
    <t>7202010</t>
  </si>
  <si>
    <t>7202011</t>
  </si>
  <si>
    <t>Randall G Lynch Middle School</t>
  </si>
  <si>
    <t>7202703</t>
  </si>
  <si>
    <t>Farmington Career Academies</t>
  </si>
  <si>
    <t>0801000</t>
  </si>
  <si>
    <t>Berryville School District</t>
  </si>
  <si>
    <t>0801001</t>
  </si>
  <si>
    <t>0801002</t>
  </si>
  <si>
    <t>Berryville High School</t>
  </si>
  <si>
    <t>0801003</t>
  </si>
  <si>
    <t>Berryville Middle School</t>
  </si>
  <si>
    <t>0801004</t>
  </si>
  <si>
    <t>Berryville Intermediate School</t>
  </si>
  <si>
    <t>Spring Hill Elementary</t>
  </si>
  <si>
    <t>4602000</t>
  </si>
  <si>
    <t>4602005</t>
  </si>
  <si>
    <t>Genoa Central Elementary</t>
  </si>
  <si>
    <t>4602007</t>
  </si>
  <si>
    <t>Gary E. Cobb Middle School</t>
  </si>
  <si>
    <t>4602006</t>
  </si>
  <si>
    <t>Genoa Central High School</t>
  </si>
  <si>
    <t>1304000</t>
  </si>
  <si>
    <t>1304014</t>
  </si>
  <si>
    <t>Woodlawn Elementary</t>
  </si>
  <si>
    <t>1304015</t>
  </si>
  <si>
    <t>Woodlawn High School</t>
  </si>
  <si>
    <t>Eagle Heights Elementary</t>
  </si>
  <si>
    <t>Forest Heights Elementary</t>
  </si>
  <si>
    <t>Skyline Heights Elementary</t>
  </si>
  <si>
    <t>Harrison High School</t>
  </si>
  <si>
    <t>5803009</t>
  </si>
  <si>
    <t>0504000</t>
  </si>
  <si>
    <t>0504022</t>
  </si>
  <si>
    <t>Omaha Elementary</t>
  </si>
  <si>
    <t>0504023</t>
  </si>
  <si>
    <t>Omaha High</t>
  </si>
  <si>
    <t>2602000</t>
  </si>
  <si>
    <t>2602005</t>
  </si>
  <si>
    <t>2602702</t>
  </si>
  <si>
    <t>2602703</t>
  </si>
  <si>
    <t>3604000</t>
  </si>
  <si>
    <t>Lamar School District</t>
  </si>
  <si>
    <t>3604018</t>
  </si>
  <si>
    <t>3604020</t>
  </si>
  <si>
    <t>Lamar Middle School</t>
  </si>
  <si>
    <t>3604019</t>
  </si>
  <si>
    <t>Lamar High School</t>
  </si>
  <si>
    <t>5706000</t>
  </si>
  <si>
    <t>Ouachita River School District</t>
  </si>
  <si>
    <t>5706001</t>
  </si>
  <si>
    <t>5706002</t>
  </si>
  <si>
    <t>Acorn High school</t>
  </si>
  <si>
    <t>5706009</t>
  </si>
  <si>
    <t>Oden Schools</t>
  </si>
  <si>
    <t>2304000</t>
  </si>
  <si>
    <t>Guy-Perkins School District</t>
  </si>
  <si>
    <t>2304021</t>
  </si>
  <si>
    <t>Guy-Perkins Elementary</t>
  </si>
  <si>
    <t>2304022</t>
  </si>
  <si>
    <t>Guy-Perkins High School</t>
  </si>
  <si>
    <t>0506000</t>
  </si>
  <si>
    <t>Lead Hill School District</t>
  </si>
  <si>
    <t>0506031</t>
  </si>
  <si>
    <t>0506032</t>
  </si>
  <si>
    <t>Lead Hill High School</t>
  </si>
  <si>
    <t>Waldron Public School District</t>
  </si>
  <si>
    <t>Waldron Middle School</t>
  </si>
  <si>
    <t>Waldron High School</t>
  </si>
  <si>
    <t>Horatio School District</t>
  </si>
  <si>
    <t>6703012</t>
  </si>
  <si>
    <t>6703013</t>
  </si>
  <si>
    <t>Horatio High School</t>
  </si>
  <si>
    <t>1702008</t>
  </si>
  <si>
    <t>1702010</t>
  </si>
  <si>
    <t>1702009</t>
  </si>
  <si>
    <t>4701000</t>
  </si>
  <si>
    <t>4701001</t>
  </si>
  <si>
    <t>4701002</t>
  </si>
  <si>
    <t>0402000</t>
  </si>
  <si>
    <t>Decatur Northside Elementary</t>
  </si>
  <si>
    <t>0402008</t>
  </si>
  <si>
    <t>Decatur Middle School</t>
  </si>
  <si>
    <t>0402011</t>
  </si>
  <si>
    <t>Decatur High School</t>
  </si>
  <si>
    <t>0402009</t>
  </si>
  <si>
    <t>1603000</t>
  </si>
  <si>
    <t>1702000</t>
  </si>
  <si>
    <t>6703000</t>
  </si>
  <si>
    <t>6401000</t>
  </si>
  <si>
    <t>5803000</t>
  </si>
  <si>
    <t>0503000</t>
  </si>
  <si>
    <t>2906000</t>
  </si>
  <si>
    <t>3201000</t>
  </si>
  <si>
    <t>0404000</t>
  </si>
  <si>
    <t>Mountain Home School District</t>
  </si>
  <si>
    <t>0101000</t>
  </si>
  <si>
    <t>0104000</t>
  </si>
  <si>
    <t>0201000</t>
  </si>
  <si>
    <t>0203000</t>
  </si>
  <si>
    <t>0302000</t>
  </si>
  <si>
    <t>0304000</t>
  </si>
  <si>
    <t>0401000</t>
  </si>
  <si>
    <t>Nelson Wilks Herron Elementary</t>
  </si>
  <si>
    <t>Pinkston Middle School</t>
  </si>
  <si>
    <t>Mountain Home Kindergarten</t>
  </si>
  <si>
    <t>Mountain Home Junior High</t>
  </si>
  <si>
    <t>Hackler Intermediate School</t>
  </si>
  <si>
    <t>Mountain Home High School Career Academy</t>
  </si>
  <si>
    <t>Decatur School District</t>
  </si>
  <si>
    <t xml:space="preserve">Gravette School District </t>
  </si>
  <si>
    <t>Harrison School District</t>
  </si>
  <si>
    <t>Harrison Middle School</t>
  </si>
  <si>
    <t>Omaha School District</t>
  </si>
  <si>
    <t>Dermott School District</t>
  </si>
  <si>
    <t>Woodlawn School District</t>
  </si>
  <si>
    <t>Emerson-Taylor-Bradley School District</t>
  </si>
  <si>
    <t>Brookland Junior High School</t>
  </si>
  <si>
    <t>Brookland High School</t>
  </si>
  <si>
    <t>Cedarville School District</t>
  </si>
  <si>
    <t xml:space="preserve">Cedarville Elementary </t>
  </si>
  <si>
    <t>Cedarville Middle School</t>
  </si>
  <si>
    <t>Cedarville High School</t>
  </si>
  <si>
    <t>Mammoth Spring School District</t>
  </si>
  <si>
    <t>Viola School District</t>
  </si>
  <si>
    <t xml:space="preserve">Viola Elementary </t>
  </si>
  <si>
    <t>Fountain Lake School District</t>
  </si>
  <si>
    <t>Fountain Lake Elementary</t>
  </si>
  <si>
    <t>Fountain Lake Cobra Digital Prep Academy</t>
  </si>
  <si>
    <t>Fountain Lake Charter High School</t>
  </si>
  <si>
    <t>2605038</t>
  </si>
  <si>
    <t>2605033</t>
  </si>
  <si>
    <t>2605036</t>
  </si>
  <si>
    <t>2605037</t>
  </si>
  <si>
    <t>2605035</t>
  </si>
  <si>
    <t>2605034</t>
  </si>
  <si>
    <t>Lake Hamilton Primary School</t>
  </si>
  <si>
    <t>Lake Hamilton Intermediate School</t>
  </si>
  <si>
    <t>Lake Hamilton Junior High School</t>
  </si>
  <si>
    <t>Lakeside Primary School</t>
  </si>
  <si>
    <t>Lakeside Intermediate School</t>
  </si>
  <si>
    <t>Lakeside Middle School</t>
  </si>
  <si>
    <t>Sherdian Intermediate School</t>
  </si>
  <si>
    <t>East End Intermediate School</t>
  </si>
  <si>
    <t>East End Middle School</t>
  </si>
  <si>
    <t>Sheridan High School</t>
  </si>
  <si>
    <t>Greene County Tech Elem. School</t>
  </si>
  <si>
    <t>Greene County Tech Middle School</t>
  </si>
  <si>
    <t>Greene County Tech High School</t>
  </si>
  <si>
    <t>Greene County Tech Primary School</t>
  </si>
  <si>
    <t>Green County Tech Junior High School</t>
  </si>
  <si>
    <t xml:space="preserve">Green County Tech Intermediate </t>
  </si>
  <si>
    <t>2808024</t>
  </si>
  <si>
    <t>2808045</t>
  </si>
  <si>
    <t>2808028</t>
  </si>
  <si>
    <t>2808042</t>
  </si>
  <si>
    <t>2808043</t>
  </si>
  <si>
    <t>2808044</t>
  </si>
  <si>
    <t>2808027</t>
  </si>
  <si>
    <t>Spring Hill School District</t>
  </si>
  <si>
    <t>2906025</t>
  </si>
  <si>
    <t>2906026</t>
  </si>
  <si>
    <t>Spring Hill High School</t>
  </si>
  <si>
    <t>Mineral Springs School District</t>
  </si>
  <si>
    <t>Mineral Springs High School</t>
  </si>
  <si>
    <t>3201003</t>
  </si>
  <si>
    <t>3201004</t>
  </si>
  <si>
    <t>3201005</t>
  </si>
  <si>
    <t>3201009</t>
  </si>
  <si>
    <t>3201042</t>
  </si>
  <si>
    <t>Clarksville School District</t>
  </si>
  <si>
    <t>Clarksville Middle School</t>
  </si>
  <si>
    <t>Clarksville Primary School</t>
  </si>
  <si>
    <t>Clarksville High School</t>
  </si>
  <si>
    <t>Lafayette County Elementary</t>
  </si>
  <si>
    <t>Lafayette County High School</t>
  </si>
  <si>
    <t>Foreman School District</t>
  </si>
  <si>
    <t>Booneville School District</t>
  </si>
  <si>
    <t xml:space="preserve">Booneville Elementary </t>
  </si>
  <si>
    <t xml:space="preserve">Genoa Central School District </t>
  </si>
  <si>
    <t>Fouke High School</t>
  </si>
  <si>
    <t>Paulette Smith Middle School</t>
  </si>
  <si>
    <t>Armorel School District</t>
  </si>
  <si>
    <t>Armorel Elementary</t>
  </si>
  <si>
    <t>Armorel High School</t>
  </si>
  <si>
    <t>Clarendon School District</t>
  </si>
  <si>
    <t>Jasper High School</t>
  </si>
  <si>
    <t>Kingston High School</t>
  </si>
  <si>
    <t>Oark High School</t>
  </si>
  <si>
    <t xml:space="preserve">Bearden Elementary </t>
  </si>
  <si>
    <t>Helena-West Helena School District</t>
  </si>
  <si>
    <t>Marvell-Elaine School District</t>
  </si>
  <si>
    <t>Hector School District</t>
  </si>
  <si>
    <t xml:space="preserve">eStem Elementary </t>
  </si>
  <si>
    <t>East Village Elementary</t>
  </si>
  <si>
    <t>Lighthouse Academies of Arkansas</t>
  </si>
  <si>
    <t>Pocahontas School District</t>
  </si>
  <si>
    <t>Pocahontas Junior High School</t>
  </si>
  <si>
    <t>Bryant Junior High School</t>
  </si>
  <si>
    <t>Harmony Grove Junior High</t>
  </si>
  <si>
    <t>6401001</t>
  </si>
  <si>
    <t>6401004</t>
  </si>
  <si>
    <t>Fort Smith Public Schools</t>
  </si>
  <si>
    <t>6601001</t>
  </si>
  <si>
    <t>6601002</t>
  </si>
  <si>
    <t>6601003</t>
  </si>
  <si>
    <t>6601006</t>
  </si>
  <si>
    <t>6601007</t>
  </si>
  <si>
    <t>6601008</t>
  </si>
  <si>
    <t>6601031</t>
  </si>
  <si>
    <t>6601033</t>
  </si>
  <si>
    <t>6601010</t>
  </si>
  <si>
    <t>6601011</t>
  </si>
  <si>
    <t>6601030</t>
  </si>
  <si>
    <t>6601012</t>
  </si>
  <si>
    <t>6601014</t>
  </si>
  <si>
    <t xml:space="preserve">Ballman Elementary </t>
  </si>
  <si>
    <t xml:space="preserve">Barling Elementary </t>
  </si>
  <si>
    <t xml:space="preserve">Beard Elementary </t>
  </si>
  <si>
    <t xml:space="preserve">Bonneville Elementary </t>
  </si>
  <si>
    <t xml:space="preserve">Carnall Elementary </t>
  </si>
  <si>
    <t xml:space="preserve">Cavanaugh Elementary </t>
  </si>
  <si>
    <t xml:space="preserve">Cook Elementary </t>
  </si>
  <si>
    <t xml:space="preserve">Euper Lane Elementary </t>
  </si>
  <si>
    <t xml:space="preserve">Fairview Elementary </t>
  </si>
  <si>
    <t xml:space="preserve">Howard Elementary </t>
  </si>
  <si>
    <t xml:space="preserve">Morrison Elementary </t>
  </si>
  <si>
    <t xml:space="preserve">Raymond Orr Elementary </t>
  </si>
  <si>
    <t xml:space="preserve">Albert Pike Elementary </t>
  </si>
  <si>
    <t>6601016</t>
  </si>
  <si>
    <t>6601017</t>
  </si>
  <si>
    <t>6601018</t>
  </si>
  <si>
    <t>6601032</t>
  </si>
  <si>
    <t>6601019</t>
  </si>
  <si>
    <t>6601029</t>
  </si>
  <si>
    <t>6601005</t>
  </si>
  <si>
    <t>6601020</t>
  </si>
  <si>
    <t>6601021</t>
  </si>
  <si>
    <t>6601022</t>
  </si>
  <si>
    <t>6601023</t>
  </si>
  <si>
    <t>6601024</t>
  </si>
  <si>
    <t xml:space="preserve">Spradling Elementary </t>
  </si>
  <si>
    <t>Sunnymede Elementary</t>
  </si>
  <si>
    <t xml:space="preserve">Sutton Elementary </t>
  </si>
  <si>
    <t xml:space="preserve">Tilles Elementary </t>
  </si>
  <si>
    <t xml:space="preserve">Trusty Elementary </t>
  </si>
  <si>
    <t xml:space="preserve">Woods Elementary </t>
  </si>
  <si>
    <t>Chaffin Junior High School</t>
  </si>
  <si>
    <t>Darby Junior High School</t>
  </si>
  <si>
    <t>Kimmons Junior High School</t>
  </si>
  <si>
    <t>Ramsey Junior High School</t>
  </si>
  <si>
    <t>De Queen School District</t>
  </si>
  <si>
    <t>De Queen Primary School</t>
  </si>
  <si>
    <t>De Queen Junior High School</t>
  </si>
  <si>
    <t>Horatio Elementary</t>
  </si>
  <si>
    <t xml:space="preserve">Elkins Elementary </t>
  </si>
  <si>
    <t>Farmington Junior High School</t>
  </si>
  <si>
    <t xml:space="preserve">Greenland Elementary </t>
  </si>
  <si>
    <t>Prairie Grove Elementary</t>
  </si>
  <si>
    <t>Prairie Grove Middle School</t>
  </si>
  <si>
    <t>Prairie Grove High School</t>
  </si>
  <si>
    <t>Prairie Grove School District</t>
  </si>
  <si>
    <t>Riverview High School</t>
  </si>
  <si>
    <t>Riverview Junior High School</t>
  </si>
  <si>
    <t>Dardanelle School District</t>
  </si>
  <si>
    <t>7504013</t>
  </si>
  <si>
    <t>7504009</t>
  </si>
  <si>
    <t>7504010</t>
  </si>
  <si>
    <t>7504011</t>
  </si>
  <si>
    <t>Dardanelle Primary School</t>
  </si>
  <si>
    <t>Dardanelle Intermediate School</t>
  </si>
  <si>
    <t>Dardanelle Middle School</t>
  </si>
  <si>
    <t>Dardanelle High School</t>
  </si>
  <si>
    <t>0503703</t>
  </si>
  <si>
    <t>0503011</t>
  </si>
  <si>
    <t>0503012</t>
  </si>
  <si>
    <t>0503018</t>
  </si>
  <si>
    <t>6103009</t>
  </si>
  <si>
    <t>6103010</t>
  </si>
  <si>
    <t>6103011</t>
  </si>
  <si>
    <t>6103012</t>
  </si>
  <si>
    <t>5803010</t>
  </si>
  <si>
    <t>7207000</t>
  </si>
  <si>
    <t>Springdale School District</t>
  </si>
  <si>
    <t>7207040</t>
  </si>
  <si>
    <t>7207042</t>
  </si>
  <si>
    <t>7207046</t>
  </si>
  <si>
    <t>7207048</t>
  </si>
  <si>
    <t>7207050</t>
  </si>
  <si>
    <t>7207052</t>
  </si>
  <si>
    <t>7207054</t>
  </si>
  <si>
    <t>Kelly Middle School</t>
  </si>
  <si>
    <t>7207057</t>
  </si>
  <si>
    <t>7207059</t>
  </si>
  <si>
    <t>7207061</t>
  </si>
  <si>
    <t>Hellstern Middle School</t>
  </si>
  <si>
    <t>7207063</t>
  </si>
  <si>
    <t>7207065</t>
  </si>
  <si>
    <t>7207068</t>
  </si>
  <si>
    <t>7207070</t>
  </si>
  <si>
    <t>7207703</t>
  </si>
  <si>
    <t>School of Inovation</t>
  </si>
  <si>
    <t>Springdale High School</t>
  </si>
  <si>
    <t>Helen Tyson Middle School</t>
  </si>
  <si>
    <t>Har-Ber High School</t>
  </si>
  <si>
    <t>Sonora Middle School</t>
  </si>
  <si>
    <t>Linda Childers Knapp</t>
  </si>
  <si>
    <t>0406000</t>
  </si>
  <si>
    <t>Siloam Springs School District</t>
  </si>
  <si>
    <t>0406045</t>
  </si>
  <si>
    <t>0406046</t>
  </si>
  <si>
    <t>0406047</t>
  </si>
  <si>
    <t>Southside Elementary</t>
  </si>
  <si>
    <t>0406048</t>
  </si>
  <si>
    <t>Allen Elementary</t>
  </si>
  <si>
    <t>0406049</t>
  </si>
  <si>
    <t>0406703</t>
  </si>
  <si>
    <t>1106000</t>
  </si>
  <si>
    <t>Rector School District</t>
  </si>
  <si>
    <t>1106022</t>
  </si>
  <si>
    <t>Rector Elementary</t>
  </si>
  <si>
    <t>1106023</t>
  </si>
  <si>
    <t>Rector High School</t>
  </si>
  <si>
    <t>7007000</t>
  </si>
  <si>
    <t>Parkers Chapel School District</t>
  </si>
  <si>
    <t>7007039</t>
  </si>
  <si>
    <t>Parkers Chapel Elementary</t>
  </si>
  <si>
    <t>7007040</t>
  </si>
  <si>
    <t>1002000</t>
  </si>
  <si>
    <t>1002006</t>
  </si>
  <si>
    <t>1002007</t>
  </si>
  <si>
    <t>1002008</t>
  </si>
  <si>
    <t>1002009</t>
  </si>
  <si>
    <t>1002010</t>
  </si>
  <si>
    <t>5204000</t>
  </si>
  <si>
    <t>5204023</t>
  </si>
  <si>
    <t>5204026</t>
  </si>
  <si>
    <t>5204028</t>
  </si>
  <si>
    <t>5204021</t>
  </si>
  <si>
    <t>Fairview Elementary</t>
  </si>
  <si>
    <t>5204025</t>
  </si>
  <si>
    <t>4502005</t>
  </si>
  <si>
    <t xml:space="preserve">Yellville-Summit Elementary </t>
  </si>
  <si>
    <t>4502006</t>
  </si>
  <si>
    <t>Yellville-Summit  High School</t>
  </si>
  <si>
    <t>1602000</t>
  </si>
  <si>
    <t>1602055</t>
  </si>
  <si>
    <t>Westside High School</t>
  </si>
  <si>
    <t>1602058</t>
  </si>
  <si>
    <t>Westside Middle School</t>
  </si>
  <si>
    <t>1602056</t>
  </si>
  <si>
    <t>6205000</t>
  </si>
  <si>
    <t>6205027</t>
  </si>
  <si>
    <t>6205028</t>
  </si>
  <si>
    <t>3306014</t>
  </si>
  <si>
    <t>3306016</t>
  </si>
  <si>
    <t>Izard County Middle School</t>
  </si>
  <si>
    <t>3306015</t>
  </si>
  <si>
    <t>Izard County High School</t>
  </si>
  <si>
    <t>1705000</t>
  </si>
  <si>
    <t>6055702</t>
  </si>
  <si>
    <t>Exalt Academy of SW Little Rock</t>
  </si>
  <si>
    <t>Nashville School District</t>
  </si>
  <si>
    <t>3105009</t>
  </si>
  <si>
    <t>3105011</t>
  </si>
  <si>
    <t>Nashville High School</t>
  </si>
  <si>
    <t>3105010</t>
  </si>
  <si>
    <t>3105012</t>
  </si>
  <si>
    <t>Nashville Primary School</t>
  </si>
  <si>
    <t>3810000</t>
  </si>
  <si>
    <t>Lawrence County School District</t>
  </si>
  <si>
    <t>3810026</t>
  </si>
  <si>
    <t>3810027</t>
  </si>
  <si>
    <t>Walnut Ridge High School</t>
  </si>
  <si>
    <t>Vilonia School District</t>
  </si>
  <si>
    <t>Vilonia High School</t>
  </si>
  <si>
    <t>Vilonia Primary School</t>
  </si>
  <si>
    <t>Vilonia Middle School</t>
  </si>
  <si>
    <t>5502000</t>
  </si>
  <si>
    <t>Centerpoint School District</t>
  </si>
  <si>
    <t>5502010</t>
  </si>
  <si>
    <t>Centerpoint High School</t>
  </si>
  <si>
    <t>5502011</t>
  </si>
  <si>
    <t>Centerpoint Elementary</t>
  </si>
  <si>
    <t>5502012</t>
  </si>
  <si>
    <t>Centerpoint Middle School</t>
  </si>
  <si>
    <t>7105018</t>
  </si>
  <si>
    <t>South Side Elementary</t>
  </si>
  <si>
    <t>7105019</t>
  </si>
  <si>
    <t>South sSide High School</t>
  </si>
  <si>
    <t>7310000</t>
  </si>
  <si>
    <t>Rose Bud School District</t>
  </si>
  <si>
    <t>7310042</t>
  </si>
  <si>
    <t>Rose Bud Elementary</t>
  </si>
  <si>
    <t>7310043</t>
  </si>
  <si>
    <t>Rose Bud High School</t>
  </si>
  <si>
    <t>1701000</t>
  </si>
  <si>
    <t>Alma School District</t>
  </si>
  <si>
    <t>1701001</t>
  </si>
  <si>
    <t>1701002</t>
  </si>
  <si>
    <t>Alma High School</t>
  </si>
  <si>
    <t>1701003</t>
  </si>
  <si>
    <t>Alma Middle School</t>
  </si>
  <si>
    <t>1701004</t>
  </si>
  <si>
    <t>Alma Primary School</t>
  </si>
  <si>
    <t>0401001</t>
  </si>
  <si>
    <t>Thomas Jeffeson Elementary</t>
  </si>
  <si>
    <t>0401002</t>
  </si>
  <si>
    <t>0401003</t>
  </si>
  <si>
    <t>Bentonville High School</t>
  </si>
  <si>
    <t>0401004</t>
  </si>
  <si>
    <t>R. E. Baker Elementary</t>
  </si>
  <si>
    <t>0401005</t>
  </si>
  <si>
    <t>Old High Middle School</t>
  </si>
  <si>
    <t>0401006</t>
  </si>
  <si>
    <t>Sugar Creek Elementary</t>
  </si>
  <si>
    <t>0401007</t>
  </si>
  <si>
    <t>Apple Glen Elementary</t>
  </si>
  <si>
    <t>0401008</t>
  </si>
  <si>
    <t>Ardis Ann Middle School</t>
  </si>
  <si>
    <t>0401009</t>
  </si>
  <si>
    <t>Elm Tree Elementary</t>
  </si>
  <si>
    <t>0401010</t>
  </si>
  <si>
    <t>0401011</t>
  </si>
  <si>
    <t>Mary Mae Jones Elementary</t>
  </si>
  <si>
    <t>0401012</t>
  </si>
  <si>
    <t>Central Park Elementary</t>
  </si>
  <si>
    <t>0401013</t>
  </si>
  <si>
    <t>Ruth Hale Barker Elementary</t>
  </si>
  <si>
    <t>0401014</t>
  </si>
  <si>
    <t>Centerton Gamble Elementary</t>
  </si>
  <si>
    <t>0401015</t>
  </si>
  <si>
    <t>Cooper Elementary</t>
  </si>
  <si>
    <t>0401016</t>
  </si>
  <si>
    <t>Willowbrook Elementary</t>
  </si>
  <si>
    <t>0401017</t>
  </si>
  <si>
    <t>Bright Field Elementary</t>
  </si>
  <si>
    <t>0401018</t>
  </si>
  <si>
    <t>0401019</t>
  </si>
  <si>
    <t>Bentonville West High School</t>
  </si>
  <si>
    <t>0401020</t>
  </si>
  <si>
    <t>Osage Creek Elementary</t>
  </si>
  <si>
    <t>0401021</t>
  </si>
  <si>
    <t>Creekside Middle School</t>
  </si>
  <si>
    <t>0401022</t>
  </si>
  <si>
    <t>Evening Star Elementary</t>
  </si>
  <si>
    <t>Magnolia School District</t>
  </si>
  <si>
    <t>1402007</t>
  </si>
  <si>
    <t>East Side Elementary</t>
  </si>
  <si>
    <t>1402008</t>
  </si>
  <si>
    <t>Magnolia Junior High School</t>
  </si>
  <si>
    <t>1402009</t>
  </si>
  <si>
    <t>Magnolia High School</t>
  </si>
  <si>
    <t>Walker Pre Kindergarten</t>
  </si>
  <si>
    <t>6102000</t>
  </si>
  <si>
    <t>6102005</t>
  </si>
  <si>
    <t>6102006</t>
  </si>
  <si>
    <t>5608000</t>
  </si>
  <si>
    <t>5608037</t>
  </si>
  <si>
    <t>5608034</t>
  </si>
  <si>
    <t>5608035</t>
  </si>
  <si>
    <t>3509000</t>
  </si>
  <si>
    <t>Watson Chapel School District</t>
  </si>
  <si>
    <t>3509063</t>
  </si>
  <si>
    <t>3509064</t>
  </si>
  <si>
    <t>3509066</t>
  </si>
  <si>
    <t>3509067</t>
  </si>
  <si>
    <t>Watson Chapel High School</t>
  </si>
  <si>
    <t>3509068</t>
  </si>
  <si>
    <t>0502000</t>
  </si>
  <si>
    <t>0502006</t>
  </si>
  <si>
    <t>0502007</t>
  </si>
  <si>
    <t>0502008</t>
  </si>
  <si>
    <t>Heber Springs School District</t>
  </si>
  <si>
    <t>1202005</t>
  </si>
  <si>
    <t>Heber Springs Elementary</t>
  </si>
  <si>
    <t>1202006</t>
  </si>
  <si>
    <t>Heber Springs High School</t>
  </si>
  <si>
    <t>1202007</t>
  </si>
  <si>
    <t>Heber Springs Middle School</t>
  </si>
  <si>
    <t>6602000</t>
  </si>
  <si>
    <t>6602042</t>
  </si>
  <si>
    <t>6602043</t>
  </si>
  <si>
    <t>Greenwood High School</t>
  </si>
  <si>
    <t>6602044</t>
  </si>
  <si>
    <t>Westwood Elementary</t>
  </si>
  <si>
    <t>6602045</t>
  </si>
  <si>
    <t>East Hills Middle School</t>
  </si>
  <si>
    <t>6602046</t>
  </si>
  <si>
    <t>East Pointe Elementary</t>
  </si>
  <si>
    <t>6602047</t>
  </si>
  <si>
    <t>Greenwood Freshman Center</t>
  </si>
  <si>
    <t>Future School of Fort Smith</t>
  </si>
  <si>
    <t>1003000</t>
  </si>
  <si>
    <t>Gurdon School Disrtict</t>
  </si>
  <si>
    <t>Lonoke Public School District</t>
  </si>
  <si>
    <t>Lonoke Elementary</t>
  </si>
  <si>
    <t>5504001</t>
  </si>
  <si>
    <t>6301000</t>
  </si>
  <si>
    <t>Bauxite School District</t>
  </si>
  <si>
    <t>6301001</t>
  </si>
  <si>
    <t>Pine Haven</t>
  </si>
  <si>
    <t>6301002</t>
  </si>
  <si>
    <t>Bauxite High School</t>
  </si>
  <si>
    <t>6301003</t>
  </si>
  <si>
    <t>Bauxite Middle School</t>
  </si>
  <si>
    <t>6301703</t>
  </si>
  <si>
    <t>Bauxite Miner Academy</t>
  </si>
  <si>
    <t>5901000</t>
  </si>
  <si>
    <t>Des Arc School District</t>
  </si>
  <si>
    <t>5901001</t>
  </si>
  <si>
    <t>5901002</t>
  </si>
  <si>
    <t>Des Arc High School</t>
  </si>
  <si>
    <t>Ozark School District</t>
  </si>
  <si>
    <t>2404005</t>
  </si>
  <si>
    <t>Ozark Kindergarten Center</t>
  </si>
  <si>
    <t>2404015</t>
  </si>
  <si>
    <t>2404004</t>
  </si>
  <si>
    <t>Ozark Middle School</t>
  </si>
  <si>
    <t>2404016</t>
  </si>
  <si>
    <t>2404017</t>
  </si>
  <si>
    <t>Ozark High School</t>
  </si>
  <si>
    <t>4303000</t>
  </si>
  <si>
    <t>Carlisle School District</t>
  </si>
  <si>
    <t>4303012</t>
  </si>
  <si>
    <t xml:space="preserve">This is the date that I used to pull all of my information. </t>
  </si>
  <si>
    <t>4303013</t>
  </si>
  <si>
    <t>Carlisle High School</t>
  </si>
  <si>
    <t>Rison Middle School</t>
  </si>
  <si>
    <t>Rison High School</t>
  </si>
  <si>
    <t>1201000</t>
  </si>
  <si>
    <t>1201001</t>
  </si>
  <si>
    <t>1201002</t>
  </si>
  <si>
    <t>Scranton School District</t>
  </si>
  <si>
    <t>4204016</t>
  </si>
  <si>
    <t>Scranton Elementary</t>
  </si>
  <si>
    <t>4204019</t>
  </si>
  <si>
    <t>Scranton High School</t>
  </si>
  <si>
    <t>0505026</t>
  </si>
  <si>
    <t>Valley Springs Elementary</t>
  </si>
  <si>
    <t>0505027</t>
  </si>
  <si>
    <t>Valley Springs High School</t>
  </si>
  <si>
    <t>0505028</t>
  </si>
  <si>
    <t>Valley Springs Middle School</t>
  </si>
  <si>
    <t>3002007</t>
  </si>
  <si>
    <t>3002009</t>
  </si>
  <si>
    <t>3002010</t>
  </si>
  <si>
    <t>Glen Rose Middle School</t>
  </si>
  <si>
    <t>2604000</t>
  </si>
  <si>
    <t>Jessieville School District</t>
  </si>
  <si>
    <t>2604029</t>
  </si>
  <si>
    <t>Jessieville Elementary</t>
  </si>
  <si>
    <t>2604030</t>
  </si>
  <si>
    <t>Jessieville High School</t>
  </si>
  <si>
    <t>2604031</t>
  </si>
  <si>
    <t>Jessieville Middle School</t>
  </si>
  <si>
    <t>6040700</t>
  </si>
  <si>
    <t>Maumelle Charter Elementary</t>
  </si>
  <si>
    <t>6040703</t>
  </si>
  <si>
    <t>6040704</t>
  </si>
  <si>
    <t>Scott Charter</t>
  </si>
  <si>
    <t>1703000</t>
  </si>
  <si>
    <t>1703012</t>
  </si>
  <si>
    <t>Mountainburg Elementary</t>
  </si>
  <si>
    <t>1703013</t>
  </si>
  <si>
    <t>Mountainburg High School</t>
  </si>
  <si>
    <t>Mountainburg Middle School</t>
  </si>
  <si>
    <t>2305000</t>
  </si>
  <si>
    <t>Mayflower School District</t>
  </si>
  <si>
    <t>2305025</t>
  </si>
  <si>
    <t>2305026</t>
  </si>
  <si>
    <t>Mayflower High School</t>
  </si>
  <si>
    <t>2305027</t>
  </si>
  <si>
    <t>Mayflower Middle School</t>
  </si>
  <si>
    <t>Magazine School District</t>
  </si>
  <si>
    <t>Magazine High School</t>
  </si>
  <si>
    <t>5707019</t>
  </si>
  <si>
    <t>5707000</t>
  </si>
  <si>
    <t>5707021</t>
  </si>
  <si>
    <t>5707023</t>
  </si>
  <si>
    <t>5707024</t>
  </si>
  <si>
    <t>7403000</t>
  </si>
  <si>
    <t>McCrory Elementary</t>
  </si>
  <si>
    <t>7403012</t>
  </si>
  <si>
    <t>McCrory High School</t>
  </si>
  <si>
    <t>7403013</t>
  </si>
  <si>
    <t>4708000</t>
  </si>
  <si>
    <t>Gosnell School District</t>
  </si>
  <si>
    <t>3806000</t>
  </si>
  <si>
    <t>3806018</t>
  </si>
  <si>
    <t>Sloan-Hendrix Elementary</t>
  </si>
  <si>
    <t>3806019</t>
  </si>
  <si>
    <t>Sloan-Hendrix High School</t>
  </si>
  <si>
    <t>7302000</t>
  </si>
  <si>
    <t>7302008</t>
  </si>
  <si>
    <t>Beebe Elementary</t>
  </si>
  <si>
    <t>7302009</t>
  </si>
  <si>
    <t>7302010</t>
  </si>
  <si>
    <t>Beebe High School</t>
  </si>
  <si>
    <t>7302011</t>
  </si>
  <si>
    <t>Beebe Middle School</t>
  </si>
  <si>
    <t>7302014</t>
  </si>
  <si>
    <t>Beebe Early Childhood</t>
  </si>
  <si>
    <t>0602000</t>
  </si>
  <si>
    <t>0602704</t>
  </si>
  <si>
    <t>0602702</t>
  </si>
  <si>
    <t>0602703</t>
  </si>
  <si>
    <t>3211000</t>
  </si>
  <si>
    <t>Midland School District</t>
  </si>
  <si>
    <t>Midland High School</t>
  </si>
  <si>
    <t>3211035</t>
  </si>
  <si>
    <t>Midland Elementary</t>
  </si>
  <si>
    <t>3211022</t>
  </si>
  <si>
    <t>5008013</t>
  </si>
  <si>
    <t>Nevada Elementary</t>
  </si>
  <si>
    <t>5008014</t>
  </si>
  <si>
    <t>Nevada High School</t>
  </si>
  <si>
    <t>7240700</t>
  </si>
  <si>
    <t>Haas Hall Academy</t>
  </si>
  <si>
    <t>7240709</t>
  </si>
  <si>
    <t>Haas Hall at the Lane</t>
  </si>
  <si>
    <t>7008000</t>
  </si>
  <si>
    <t>7008043</t>
  </si>
  <si>
    <t>Smackover Elementary</t>
  </si>
  <si>
    <t>7008045</t>
  </si>
  <si>
    <t>C.B. Partee Elementary</t>
  </si>
  <si>
    <t>Brinkley High School</t>
  </si>
  <si>
    <t>2402000</t>
  </si>
  <si>
    <t>Charleston School District</t>
  </si>
  <si>
    <t>2402006</t>
  </si>
  <si>
    <t>2402007</t>
  </si>
  <si>
    <t>Charleston High School</t>
  </si>
  <si>
    <t>Arkansas School for the Blind</t>
  </si>
  <si>
    <t>6091001</t>
  </si>
  <si>
    <t>6091002</t>
  </si>
  <si>
    <t>4003000</t>
  </si>
  <si>
    <t>Star City School District</t>
  </si>
  <si>
    <t>4003014</t>
  </si>
  <si>
    <t>Jimmy Brown Elementary</t>
  </si>
  <si>
    <t>4003015</t>
  </si>
  <si>
    <t>Star City Middle School</t>
  </si>
  <si>
    <t>4003016</t>
  </si>
  <si>
    <t>Star City High School</t>
  </si>
  <si>
    <t>7311000</t>
  </si>
  <si>
    <t>Searcy Special School District</t>
  </si>
  <si>
    <t>7311052</t>
  </si>
  <si>
    <t>Searcy High School</t>
  </si>
  <si>
    <t>7311051</t>
  </si>
  <si>
    <t>Ahlf Junior High School</t>
  </si>
  <si>
    <t>7311054</t>
  </si>
  <si>
    <t>Southwest Middle School</t>
  </si>
  <si>
    <t>7311047</t>
  </si>
  <si>
    <t>7311046</t>
  </si>
  <si>
    <t>7311053</t>
  </si>
  <si>
    <t>1507000</t>
  </si>
  <si>
    <t>1507029</t>
  </si>
  <si>
    <t>Morrilton Elementary</t>
  </si>
  <si>
    <t>1507031</t>
  </si>
  <si>
    <t>1507032</t>
  </si>
  <si>
    <t>1507036</t>
  </si>
  <si>
    <t>1507037</t>
  </si>
  <si>
    <t>5604000</t>
  </si>
  <si>
    <t>Marked Tree School District</t>
  </si>
  <si>
    <t>5604015</t>
  </si>
  <si>
    <t>Marked Tree Elementary</t>
  </si>
  <si>
    <t>5604017</t>
  </si>
  <si>
    <t>Marked Tree High School</t>
  </si>
  <si>
    <t>0505000</t>
  </si>
  <si>
    <t>1202000</t>
  </si>
  <si>
    <t>Bentonville School District</t>
  </si>
  <si>
    <t>Washington Junior High School</t>
  </si>
  <si>
    <t>Valley Springs School District</t>
  </si>
  <si>
    <t>Cleveland County School District</t>
  </si>
  <si>
    <t>1305000</t>
  </si>
  <si>
    <t>1305009</t>
  </si>
  <si>
    <t>1305005</t>
  </si>
  <si>
    <t>1305010</t>
  </si>
  <si>
    <t>1402000</t>
  </si>
  <si>
    <t>2307000</t>
  </si>
  <si>
    <t>2404000</t>
  </si>
  <si>
    <t>3105000</t>
  </si>
  <si>
    <t>4204000</t>
  </si>
  <si>
    <t>4301000</t>
  </si>
  <si>
    <t>6091000</t>
  </si>
  <si>
    <t>6640700</t>
  </si>
  <si>
    <t>5504000</t>
  </si>
  <si>
    <t>3002000</t>
  </si>
  <si>
    <t>3306000</t>
  </si>
  <si>
    <t>4502000</t>
  </si>
  <si>
    <t>5008000</t>
  </si>
  <si>
    <t>6055700</t>
  </si>
  <si>
    <t>7105000</t>
  </si>
  <si>
    <t>4202000</t>
  </si>
  <si>
    <t>4801000</t>
  </si>
  <si>
    <t>7304000</t>
  </si>
  <si>
    <t>Bergman School District</t>
  </si>
  <si>
    <t>South Pike County School District</t>
  </si>
  <si>
    <t>Warren School District</t>
  </si>
  <si>
    <t>0803000</t>
  </si>
  <si>
    <t>Green Forest School District</t>
  </si>
  <si>
    <t>0803011</t>
  </si>
  <si>
    <t>Green Forest Elementary</t>
  </si>
  <si>
    <t>0803012</t>
  </si>
  <si>
    <t>Green Forest High School</t>
  </si>
  <si>
    <t>0803013</t>
  </si>
  <si>
    <t>Green Forest Intermediate</t>
  </si>
  <si>
    <t>7003027</t>
  </si>
  <si>
    <t>Junction City Elementary</t>
  </si>
  <si>
    <t>7003028</t>
  </si>
  <si>
    <t>Junction City High School</t>
  </si>
  <si>
    <t>Amanda Gist Elementary</t>
  </si>
  <si>
    <t>Dover School District</t>
  </si>
  <si>
    <t>Dover High School</t>
  </si>
  <si>
    <t>Dover Middle School</t>
  </si>
  <si>
    <t>1804000</t>
  </si>
  <si>
    <t>Marion School District</t>
  </si>
  <si>
    <t>Herbert Carter Global Community Magnet</t>
  </si>
  <si>
    <t>Marion High School</t>
  </si>
  <si>
    <t>Marion Junior High</t>
  </si>
  <si>
    <t>Marion Visual and Performing Arts Magnet</t>
  </si>
  <si>
    <t>6606000</t>
  </si>
  <si>
    <t>Mansfield School District</t>
  </si>
  <si>
    <t>Mansfield Middle School</t>
  </si>
  <si>
    <t>Mansfield High School</t>
  </si>
  <si>
    <t>6603000</t>
  </si>
  <si>
    <t>Hackett School District</t>
  </si>
  <si>
    <t>6603047</t>
  </si>
  <si>
    <t>6603048</t>
  </si>
  <si>
    <t>Hackett High School</t>
  </si>
  <si>
    <t>SalemSchool District</t>
  </si>
  <si>
    <t>2502005</t>
  </si>
  <si>
    <t>Salem School District</t>
  </si>
  <si>
    <t>2502006</t>
  </si>
  <si>
    <t>Salem High School</t>
  </si>
  <si>
    <t>7003000</t>
  </si>
  <si>
    <t>5802000</t>
  </si>
  <si>
    <t>2502000</t>
  </si>
  <si>
    <t>Cotter High School</t>
  </si>
  <si>
    <t>Cotter School District</t>
  </si>
  <si>
    <t>Arkadelphia School District</t>
  </si>
  <si>
    <t>South Conway County School District</t>
  </si>
  <si>
    <t>Westside Consolidated School District</t>
  </si>
  <si>
    <t>Mountainburg School District</t>
  </si>
  <si>
    <t>Van Buren School District</t>
  </si>
  <si>
    <t>Glen Rose School District</t>
  </si>
  <si>
    <t>Izard County Consolidated School District</t>
  </si>
  <si>
    <t>Lighthouse Academies of Pine Bluff Charter School District</t>
  </si>
  <si>
    <t>Sloan-Hendrix School District</t>
  </si>
  <si>
    <t>Yellville-Summit School District</t>
  </si>
  <si>
    <t>Brinkley School District</t>
  </si>
  <si>
    <t>Nevada School District</t>
  </si>
  <si>
    <t>Camden Fairview School District</t>
  </si>
  <si>
    <t>East Poinsett County School District</t>
  </si>
  <si>
    <t>Cossatot River School District</t>
  </si>
  <si>
    <t>Academics Plus Charter School District</t>
  </si>
  <si>
    <t>Lighthouse Academies of Arkansas Charter School District</t>
  </si>
  <si>
    <t>Exalt Academy of SW Little Rock Charter School District</t>
  </si>
  <si>
    <t>Lighthouse Academies of Central Arkansas Charter School District</t>
  </si>
  <si>
    <t xml:space="preserve">Maynard School District </t>
  </si>
  <si>
    <t>Palestine Wheatley School District</t>
  </si>
  <si>
    <t>Greenwood School District</t>
  </si>
  <si>
    <t>Future School of Fort Smith Charter School District</t>
  </si>
  <si>
    <t>Junction School District</t>
  </si>
  <si>
    <t>Smackover-Norphlet School District</t>
  </si>
  <si>
    <t>South Side Bee Branch School District</t>
  </si>
  <si>
    <t>Beebe Public School District</t>
  </si>
  <si>
    <t>White County Central School District</t>
  </si>
  <si>
    <t>McCrory School District</t>
  </si>
  <si>
    <t>0302006</t>
  </si>
  <si>
    <t>0302007</t>
  </si>
  <si>
    <t>Lincoln Junior High School</t>
  </si>
  <si>
    <t>Fulbright Junior High school</t>
  </si>
  <si>
    <t>Siloam Springs Intermediate School</t>
  </si>
  <si>
    <t>Siloam Springs Middle School</t>
  </si>
  <si>
    <t>Siloam Springs High School</t>
  </si>
  <si>
    <t>Bergman Elementary</t>
  </si>
  <si>
    <t>Bergman High School</t>
  </si>
  <si>
    <t>Bergman Middle School</t>
  </si>
  <si>
    <t>Delight Elementary</t>
  </si>
  <si>
    <t>Brunson Elementary</t>
  </si>
  <si>
    <t>Warren Middle School</t>
  </si>
  <si>
    <t xml:space="preserve">Warren High School </t>
  </si>
  <si>
    <t>Central Elementary</t>
  </si>
  <si>
    <t>Perritt Primary School</t>
  </si>
  <si>
    <t>Peake Elementary</t>
  </si>
  <si>
    <t>Goza Middle School</t>
  </si>
  <si>
    <t xml:space="preserve">Arkadelphia High School </t>
  </si>
  <si>
    <t>Gurdon Primary School</t>
  </si>
  <si>
    <t>Cabe Middle School</t>
  </si>
  <si>
    <t>Gurdon High School</t>
  </si>
  <si>
    <t xml:space="preserve">Rison Elementary </t>
  </si>
  <si>
    <t xml:space="preserve">Central Elementary </t>
  </si>
  <si>
    <t>Morrilton Intermediate School</t>
  </si>
  <si>
    <t>Morrilton Primary School</t>
  </si>
  <si>
    <t>Morrilton Junior High School</t>
  </si>
  <si>
    <t xml:space="preserve">Westside Elementary </t>
  </si>
  <si>
    <t>Brookland Middle School</t>
  </si>
  <si>
    <t>Alma Intermediate School</t>
  </si>
  <si>
    <t>Butterfield Trail Middle School</t>
  </si>
  <si>
    <t>1705026</t>
  </si>
  <si>
    <t>1705025</t>
  </si>
  <si>
    <t>1705020</t>
  </si>
  <si>
    <t>City Heights Elemetary</t>
  </si>
  <si>
    <t>1705022</t>
  </si>
  <si>
    <t>King Elementary</t>
  </si>
  <si>
    <t>1705033</t>
  </si>
  <si>
    <t>Northridge Middle School</t>
  </si>
  <si>
    <t>1705030</t>
  </si>
  <si>
    <t>Parkview Elementary</t>
  </si>
  <si>
    <t>1705032</t>
  </si>
  <si>
    <t>Rena Elementary</t>
  </si>
  <si>
    <t>Tate Elementary</t>
  </si>
  <si>
    <t>1705034</t>
  </si>
  <si>
    <t>Van Buren Freshman Academy</t>
  </si>
  <si>
    <t>1705027</t>
  </si>
  <si>
    <t>Van Buren High School</t>
  </si>
  <si>
    <t>1804023</t>
  </si>
  <si>
    <t>1804015</t>
  </si>
  <si>
    <t>1804014</t>
  </si>
  <si>
    <t>Marion Math, Science and Technology Magnet</t>
  </si>
  <si>
    <t>1804025</t>
  </si>
  <si>
    <t>1804024</t>
  </si>
  <si>
    <t xml:space="preserve">Mayflower Elementary </t>
  </si>
  <si>
    <t>2307033</t>
  </si>
  <si>
    <t xml:space="preserve">Vilonia Elementary </t>
  </si>
  <si>
    <t>2307034</t>
  </si>
  <si>
    <t>2307035</t>
  </si>
  <si>
    <t>2307037</t>
  </si>
  <si>
    <t>2307038</t>
  </si>
  <si>
    <t>Frank Mitchell Intermediate School</t>
  </si>
  <si>
    <t>Ozark Junior High School</t>
  </si>
  <si>
    <t xml:space="preserve">Salem Elementary </t>
  </si>
  <si>
    <t xml:space="preserve">Baldwin Elementary </t>
  </si>
  <si>
    <t xml:space="preserve">Oak Grove Elementary </t>
  </si>
  <si>
    <t>Paragould Junior High School</t>
  </si>
  <si>
    <t>Paragould  High School</t>
  </si>
  <si>
    <t>Glen Rose High School</t>
  </si>
  <si>
    <t xml:space="preserve">Nashville Elemmentary </t>
  </si>
  <si>
    <t>Nashville Junior High School</t>
  </si>
  <si>
    <t xml:space="preserve">Izard County Elementary </t>
  </si>
  <si>
    <t xml:space="preserve">Edgewood Elementary </t>
  </si>
  <si>
    <t xml:space="preserve">LL Owen Elementary </t>
  </si>
  <si>
    <t xml:space="preserve">Coleman Elementary </t>
  </si>
  <si>
    <t>Watson Chapel Junior High School</t>
  </si>
  <si>
    <t xml:space="preserve">Lamar Elementary </t>
  </si>
  <si>
    <t xml:space="preserve">Walnut Ridge Elementary </t>
  </si>
  <si>
    <t>3840700</t>
  </si>
  <si>
    <t>3840701</t>
  </si>
  <si>
    <t>Imboden Area Charter School</t>
  </si>
  <si>
    <t>5903000</t>
  </si>
  <si>
    <t>Hazen School District</t>
  </si>
  <si>
    <t>5903011</t>
  </si>
  <si>
    <t>Hazen Elementary</t>
  </si>
  <si>
    <t>5903012</t>
  </si>
  <si>
    <t>Hazen High School</t>
  </si>
  <si>
    <t>Flippin Elementary</t>
  </si>
  <si>
    <t>4501001</t>
  </si>
  <si>
    <t>Flippin Middle School</t>
  </si>
  <si>
    <t>4501002</t>
  </si>
  <si>
    <t>Flppin High School</t>
  </si>
  <si>
    <t>4501003</t>
  </si>
  <si>
    <t>Pottsville Elementary</t>
  </si>
  <si>
    <t>Pottsville High School</t>
  </si>
  <si>
    <t>Pottsville Middle Grades</t>
  </si>
  <si>
    <t>0903018</t>
  </si>
  <si>
    <t>0903017</t>
  </si>
  <si>
    <t>0903016</t>
  </si>
  <si>
    <t>0903007</t>
  </si>
  <si>
    <t>DeWitt School District</t>
  </si>
  <si>
    <t>0101001</t>
  </si>
  <si>
    <t>0101003</t>
  </si>
  <si>
    <t>DeWitt Middle School</t>
  </si>
  <si>
    <t>0101004</t>
  </si>
  <si>
    <t>DeWitt High School</t>
  </si>
  <si>
    <t>DeWItt School District</t>
  </si>
  <si>
    <t>0101008</t>
  </si>
  <si>
    <t>6052700</t>
  </si>
  <si>
    <t>Graduate Arkansas</t>
  </si>
  <si>
    <t>6052703</t>
  </si>
  <si>
    <t>Mena School District</t>
  </si>
  <si>
    <t>5703009</t>
  </si>
  <si>
    <t>Louise Durham Elementary</t>
  </si>
  <si>
    <t>5703010</t>
  </si>
  <si>
    <t>Holly Harshman Elementary</t>
  </si>
  <si>
    <t>5703011</t>
  </si>
  <si>
    <t>Mena Middle School</t>
  </si>
  <si>
    <t>5703012</t>
  </si>
  <si>
    <t>Mena High School</t>
  </si>
  <si>
    <t>5703703</t>
  </si>
  <si>
    <t>Polk County Virtual Academy</t>
  </si>
  <si>
    <t>2603000</t>
  </si>
  <si>
    <t>Hot Springs School District</t>
  </si>
  <si>
    <t>2603015</t>
  </si>
  <si>
    <t>2603016</t>
  </si>
  <si>
    <t>2603023</t>
  </si>
  <si>
    <t>2603702</t>
  </si>
  <si>
    <t>2603703</t>
  </si>
  <si>
    <t>White Hall School District</t>
  </si>
  <si>
    <t>3510076</t>
  </si>
  <si>
    <t>White Hall High School</t>
  </si>
  <si>
    <t>3510078</t>
  </si>
  <si>
    <t>Hardin Elementary</t>
  </si>
  <si>
    <t>3510079</t>
  </si>
  <si>
    <t>Moody Elementary</t>
  </si>
  <si>
    <t>3510080</t>
  </si>
  <si>
    <t>3510081</t>
  </si>
  <si>
    <t>White Hall Middle School</t>
  </si>
  <si>
    <t>3510084</t>
  </si>
  <si>
    <t>Gandy Elementary</t>
  </si>
  <si>
    <t>2301000</t>
  </si>
  <si>
    <t>2301001</t>
  </si>
  <si>
    <t>Ida Burns Elementary</t>
  </si>
  <si>
    <t>2301003</t>
  </si>
  <si>
    <t>Ellen Smith Elementary</t>
  </si>
  <si>
    <t>2301004</t>
  </si>
  <si>
    <t>Carl Stuart Middle School</t>
  </si>
  <si>
    <t>2301006</t>
  </si>
  <si>
    <t>Conway High School</t>
  </si>
  <si>
    <t>2301007</t>
  </si>
  <si>
    <t>Sallie Cone Pre-K</t>
  </si>
  <si>
    <t>2301008</t>
  </si>
  <si>
    <t>2301009</t>
  </si>
  <si>
    <t>Preston &amp; Florence Mattison Elementary</t>
  </si>
  <si>
    <t>2301010</t>
  </si>
  <si>
    <t>Marguerite Vann Elementary</t>
  </si>
  <si>
    <t>2301011</t>
  </si>
  <si>
    <t>Jim Stone Elementary</t>
  </si>
  <si>
    <t>2301012</t>
  </si>
  <si>
    <t>Theodore Jones Elementary</t>
  </si>
  <si>
    <t>2301013</t>
  </si>
  <si>
    <t>Bob &amp; Betty Courtway Middle School</t>
  </si>
  <si>
    <t>2301016</t>
  </si>
  <si>
    <t>Ruth Doyle Middle School</t>
  </si>
  <si>
    <t>2301017</t>
  </si>
  <si>
    <t>Ray &amp; Phyllis Simon Middle School</t>
  </si>
  <si>
    <t>2301018</t>
  </si>
  <si>
    <t>Woodrow Cummins Elementary</t>
  </si>
  <si>
    <t>Carolyn Lewis Elementary</t>
  </si>
  <si>
    <t>Conway Junior High</t>
  </si>
  <si>
    <t>7401001</t>
  </si>
  <si>
    <t>Augusta School District</t>
  </si>
  <si>
    <t>7401003</t>
  </si>
  <si>
    <t>Augusta High School</t>
  </si>
  <si>
    <t>1203000</t>
  </si>
  <si>
    <t>1203010</t>
  </si>
  <si>
    <t>1203012</t>
  </si>
  <si>
    <t>Quitman Middle School</t>
  </si>
  <si>
    <t>1203011</t>
  </si>
  <si>
    <t>Quitman High School</t>
  </si>
  <si>
    <t>1905014</t>
  </si>
  <si>
    <t>1905015</t>
  </si>
  <si>
    <t>1905016</t>
  </si>
  <si>
    <t>1905017</t>
  </si>
  <si>
    <t>Wynne High School</t>
  </si>
  <si>
    <t>Malvern School District</t>
  </si>
  <si>
    <t xml:space="preserve">Malvern  Middle School </t>
  </si>
  <si>
    <t>Malvern High School</t>
  </si>
  <si>
    <t>Wilson Intermediate School</t>
  </si>
  <si>
    <t>Pea Ridge School District</t>
  </si>
  <si>
    <t>0407025</t>
  </si>
  <si>
    <t>0407026</t>
  </si>
  <si>
    <t>0407027</t>
  </si>
  <si>
    <t>Pea Ridge High School</t>
  </si>
  <si>
    <t>0407028</t>
  </si>
  <si>
    <t>Pea Ridge Middle School</t>
  </si>
  <si>
    <t>5106000</t>
  </si>
  <si>
    <t>5106003</t>
  </si>
  <si>
    <t>Deer School</t>
  </si>
  <si>
    <t>5106004</t>
  </si>
  <si>
    <t>Manila School District</t>
  </si>
  <si>
    <t>4712043</t>
  </si>
  <si>
    <t>4712044</t>
  </si>
  <si>
    <t>Manila High School</t>
  </si>
  <si>
    <t>4712000</t>
  </si>
  <si>
    <t>4712045</t>
  </si>
  <si>
    <t>Manila Middle School</t>
  </si>
  <si>
    <t>7205000</t>
  </si>
  <si>
    <t>7205031</t>
  </si>
  <si>
    <t>7205033</t>
  </si>
  <si>
    <t>7205706</t>
  </si>
  <si>
    <t>2202000</t>
  </si>
  <si>
    <t>Drew Central School District</t>
  </si>
  <si>
    <t>Drew Central Elementary</t>
  </si>
  <si>
    <t>Drew Central Middle School</t>
  </si>
  <si>
    <t>G</t>
  </si>
  <si>
    <t>Drew Central High School</t>
  </si>
  <si>
    <t>0601000</t>
  </si>
  <si>
    <t xml:space="preserve">Hermitage School District </t>
  </si>
  <si>
    <t>0601006</t>
  </si>
  <si>
    <t>0601007</t>
  </si>
  <si>
    <t>Hermitage High School</t>
  </si>
  <si>
    <t>1608000</t>
  </si>
  <si>
    <t>Jonesboro Early Childhood</t>
  </si>
  <si>
    <t>Math &amp; Science Magnet</t>
  </si>
  <si>
    <t>Visual/Perform Art Magnet</t>
  </si>
  <si>
    <t>Health/Wellness Magnet</t>
  </si>
  <si>
    <t>Int'l Studies Magnet</t>
  </si>
  <si>
    <t>Micro Society Magnet</t>
  </si>
  <si>
    <t xml:space="preserve">Jonesboro Kindergarten Center </t>
  </si>
  <si>
    <t>The Academies of Jonesboro</t>
  </si>
  <si>
    <t>4304000</t>
  </si>
  <si>
    <t>Cabot School District</t>
  </si>
  <si>
    <t>4304015</t>
  </si>
  <si>
    <t>4304005</t>
  </si>
  <si>
    <t>Cabot High School</t>
  </si>
  <si>
    <t>4304001</t>
  </si>
  <si>
    <t>4304013</t>
  </si>
  <si>
    <t>4304014</t>
  </si>
  <si>
    <t>4304011</t>
  </si>
  <si>
    <t>Cabot Junior High - North</t>
  </si>
  <si>
    <t>4304017</t>
  </si>
  <si>
    <t>Freshman Academy</t>
  </si>
  <si>
    <t>4304012</t>
  </si>
  <si>
    <t>Cabot Middle School - North</t>
  </si>
  <si>
    <t>4304010</t>
  </si>
  <si>
    <t>Cabot Middle School - South</t>
  </si>
  <si>
    <t>4304007</t>
  </si>
  <si>
    <t>4304004</t>
  </si>
  <si>
    <t>Cabot Junior High School - South</t>
  </si>
  <si>
    <t>4304002</t>
  </si>
  <si>
    <t>4304008</t>
  </si>
  <si>
    <t>4304703</t>
  </si>
  <si>
    <t>Acedemic Center of Excellence</t>
  </si>
  <si>
    <t>6605000</t>
  </si>
  <si>
    <t>Lavaca School District</t>
  </si>
  <si>
    <t>6605056</t>
  </si>
  <si>
    <t>Lavaca Elementary</t>
  </si>
  <si>
    <t>6605057</t>
  </si>
  <si>
    <t>7510000</t>
  </si>
  <si>
    <t>7510024</t>
  </si>
  <si>
    <t>7510019</t>
  </si>
  <si>
    <t>Russellville School District</t>
  </si>
  <si>
    <t>Crawford Elementary</t>
  </si>
  <si>
    <t>Dwight Elementary</t>
  </si>
  <si>
    <t>London Elementary</t>
  </si>
  <si>
    <t>Oakland Elementary</t>
  </si>
  <si>
    <t>Sequoyah Elementary</t>
  </si>
  <si>
    <t>Russellville Middle School</t>
  </si>
  <si>
    <t>Russellville JR High</t>
  </si>
  <si>
    <t>Russellville High School</t>
  </si>
  <si>
    <t>Center Valley Elementary</t>
  </si>
  <si>
    <t>Upper Elementary 5th Grade</t>
  </si>
  <si>
    <t>2203000</t>
  </si>
  <si>
    <t>Monticello School District</t>
  </si>
  <si>
    <t>2203010</t>
  </si>
  <si>
    <t>2203011</t>
  </si>
  <si>
    <t>Monticello Middle School</t>
  </si>
  <si>
    <t>2203012</t>
  </si>
  <si>
    <t>Monticello High School</t>
  </si>
  <si>
    <t>2203014</t>
  </si>
  <si>
    <t>Monticello Intermediate School</t>
  </si>
  <si>
    <t>3209000</t>
  </si>
  <si>
    <t>Southside School District</t>
  </si>
  <si>
    <t>3209038</t>
  </si>
  <si>
    <t>3209041</t>
  </si>
  <si>
    <t>3209042</t>
  </si>
  <si>
    <t>3209703</t>
  </si>
  <si>
    <t>0501000</t>
  </si>
  <si>
    <t>Alpena School District</t>
  </si>
  <si>
    <t>0501001</t>
  </si>
  <si>
    <t>0501002</t>
  </si>
  <si>
    <t>Alpena High School</t>
  </si>
  <si>
    <t>0440700</t>
  </si>
  <si>
    <t>Arkansas Arts Academy</t>
  </si>
  <si>
    <t>0440701</t>
  </si>
  <si>
    <t>0440703</t>
  </si>
  <si>
    <t>3001000</t>
  </si>
  <si>
    <t>Bismarck School District</t>
  </si>
  <si>
    <t>3001001</t>
  </si>
  <si>
    <t>3001002</t>
  </si>
  <si>
    <t>Bismarck Middle School</t>
  </si>
  <si>
    <t>3001003</t>
  </si>
  <si>
    <t>Bismarck High School</t>
  </si>
  <si>
    <t>1612000</t>
  </si>
  <si>
    <t>Valley View School District</t>
  </si>
  <si>
    <t>1612047</t>
  </si>
  <si>
    <t>1612048</t>
  </si>
  <si>
    <t>Valley View High School</t>
  </si>
  <si>
    <t>1612050</t>
  </si>
  <si>
    <t>Valley View Intermediate School</t>
  </si>
  <si>
    <t>1612051</t>
  </si>
  <si>
    <t>Rivercrest School District</t>
  </si>
  <si>
    <t>4706069</t>
  </si>
  <si>
    <t>Rivercrest Elementary</t>
  </si>
  <si>
    <t>4706066</t>
  </si>
  <si>
    <t>Rivercrest High School</t>
  </si>
  <si>
    <t>4101005</t>
  </si>
  <si>
    <t>Reported Identified students as 04 plus homeless list</t>
  </si>
  <si>
    <t>LF Henderson Intermediate</t>
  </si>
  <si>
    <t>4101001</t>
  </si>
  <si>
    <t>4101003</t>
  </si>
  <si>
    <t>Ashdown High School</t>
  </si>
  <si>
    <t>4101004</t>
  </si>
  <si>
    <t>Cross County Elementary</t>
  </si>
  <si>
    <t>Cross County High School</t>
  </si>
  <si>
    <t>5800000</t>
  </si>
  <si>
    <t>5801001</t>
  </si>
  <si>
    <t>5801002</t>
  </si>
  <si>
    <t>Atkins High School</t>
  </si>
  <si>
    <t>5801003</t>
  </si>
  <si>
    <t>Atkins Middle School</t>
  </si>
  <si>
    <t>7208000</t>
  </si>
  <si>
    <t>7208060</t>
  </si>
  <si>
    <t>West Fork Elementary</t>
  </si>
  <si>
    <t>7208061</t>
  </si>
  <si>
    <t>West Fork Middle School</t>
  </si>
  <si>
    <t>7208062</t>
  </si>
  <si>
    <t>West Fork High School</t>
  </si>
  <si>
    <t>0403000</t>
  </si>
  <si>
    <t>6901000</t>
  </si>
  <si>
    <t>6901005</t>
  </si>
  <si>
    <t xml:space="preserve">                                                                                                                                                                                                                                                                                                                                                                                                                                                                                                                                                                                                                                                                                                                                                                                                                                                                                                                                                                                                                                                                                                                      </t>
  </si>
  <si>
    <t>6901006</t>
  </si>
  <si>
    <t>6901007</t>
  </si>
  <si>
    <t>6901011</t>
  </si>
  <si>
    <t>6901012</t>
  </si>
  <si>
    <t>6901015</t>
  </si>
  <si>
    <t>6901016</t>
  </si>
  <si>
    <t>2901000</t>
  </si>
  <si>
    <t>Blevins School District</t>
  </si>
  <si>
    <t>2901001</t>
  </si>
  <si>
    <t>2901002</t>
  </si>
  <si>
    <t>Blevins High School</t>
  </si>
  <si>
    <t>6002000</t>
  </si>
  <si>
    <t>North Little Rock School District</t>
  </si>
  <si>
    <t>6002050</t>
  </si>
  <si>
    <t>Amboy Elementary</t>
  </si>
  <si>
    <t>6002054</t>
  </si>
  <si>
    <t>Boone Park Elementary</t>
  </si>
  <si>
    <t>6002055</t>
  </si>
  <si>
    <t>Crestwood Elementary</t>
  </si>
  <si>
    <t>6002056</t>
  </si>
  <si>
    <t>Glenview Elementary</t>
  </si>
  <si>
    <t>6002057</t>
  </si>
  <si>
    <t>Indian Hills Elementary</t>
  </si>
  <si>
    <t>6002058</t>
  </si>
  <si>
    <t>Lakewood Elementary</t>
  </si>
  <si>
    <t>6002061</t>
  </si>
  <si>
    <t>Meadow Park Elementary</t>
  </si>
  <si>
    <t>6002067</t>
  </si>
  <si>
    <t>Pike View Early Childhood Center</t>
  </si>
  <si>
    <t>6002069</t>
  </si>
  <si>
    <t>Seventh Street Elementary</t>
  </si>
  <si>
    <t>6002084</t>
  </si>
  <si>
    <t>Ridge Road Elementary</t>
  </si>
  <si>
    <t>6002070</t>
  </si>
  <si>
    <t>NLR Middle  7th &amp; 8th Grade Campus</t>
  </si>
  <si>
    <t>6002071</t>
  </si>
  <si>
    <t>NLR Middle 6th Grade Campus</t>
  </si>
  <si>
    <t>6002082</t>
  </si>
  <si>
    <t>NLR High School</t>
  </si>
  <si>
    <t>6002703</t>
  </si>
  <si>
    <t>NLR Center of Excellence</t>
  </si>
  <si>
    <t>3212026</t>
  </si>
  <si>
    <t>Cedar Ridge School District</t>
  </si>
  <si>
    <t>3212027</t>
  </si>
  <si>
    <t>Cedar Ridge High School</t>
  </si>
  <si>
    <t>4203000</t>
  </si>
  <si>
    <t>4203011</t>
  </si>
  <si>
    <t>4203012</t>
  </si>
  <si>
    <t>4203013</t>
  </si>
  <si>
    <t xml:space="preserve">Magazine Elementary </t>
  </si>
  <si>
    <t>Lonoke Middle School</t>
  </si>
  <si>
    <t>Lonoke High School</t>
  </si>
  <si>
    <t>Lonoke Primary School</t>
  </si>
  <si>
    <t xml:space="preserve">Carlisle Elementary </t>
  </si>
  <si>
    <t xml:space="preserve">Gosnell Elementary </t>
  </si>
  <si>
    <t xml:space="preserve">North Elementary </t>
  </si>
  <si>
    <t>Camden Fairview High School</t>
  </si>
  <si>
    <t>Camden Fairview Intermediate School</t>
  </si>
  <si>
    <t>Camden Fairview Middle School</t>
  </si>
  <si>
    <t>Ivory Primary School</t>
  </si>
  <si>
    <t>Murfreesboro Elementary</t>
  </si>
  <si>
    <t>Murfreesboro High School</t>
  </si>
  <si>
    <t>East Poinsett County High School</t>
  </si>
  <si>
    <t>Wickes Elementary</t>
  </si>
  <si>
    <t>Van Cove Elementary</t>
  </si>
  <si>
    <t>Cossatot River High</t>
  </si>
  <si>
    <t>Umpire School</t>
  </si>
  <si>
    <t>5802006</t>
  </si>
  <si>
    <t>5802008</t>
  </si>
  <si>
    <t>5802009</t>
  </si>
  <si>
    <t xml:space="preserve">Dover Elementary </t>
  </si>
  <si>
    <t xml:space="preserve">Des Arc Elementary </t>
  </si>
  <si>
    <t>Maumelle Charter High School</t>
  </si>
  <si>
    <t>Arkansas School for the Blind Elementary</t>
  </si>
  <si>
    <t>Arkansas School Blind Secondary School</t>
  </si>
  <si>
    <t>Maynard Elementary</t>
  </si>
  <si>
    <t>Maynard High School</t>
  </si>
  <si>
    <t xml:space="preserve">Palestine Wheatley Elementary </t>
  </si>
  <si>
    <t>Palestine Wheatley High School</t>
  </si>
  <si>
    <t>Greenwood Junior High School</t>
  </si>
  <si>
    <t>Hackett Elementary</t>
  </si>
  <si>
    <t xml:space="preserve">Mansfield Elementary </t>
  </si>
  <si>
    <t>6606060</t>
  </si>
  <si>
    <t>6606061</t>
  </si>
  <si>
    <t>6606062</t>
  </si>
  <si>
    <t>Parkers Chapel High School</t>
  </si>
  <si>
    <t>Norphlet Middle School</t>
  </si>
  <si>
    <t>Smackover High School</t>
  </si>
  <si>
    <t xml:space="preserve">Elmdale Elementary </t>
  </si>
  <si>
    <t xml:space="preserve">Robert E. Lee Elementary </t>
  </si>
  <si>
    <t xml:space="preserve">Westwood Elementary </t>
  </si>
  <si>
    <t>Southwest Junior High School</t>
  </si>
  <si>
    <t xml:space="preserve">Parson Hills Elementary </t>
  </si>
  <si>
    <t xml:space="preserve">Walker Elementary </t>
  </si>
  <si>
    <t xml:space="preserve">Bernice Young Elementary </t>
  </si>
  <si>
    <t xml:space="preserve">Bayyari Elementary </t>
  </si>
  <si>
    <t xml:space="preserve">Hunt Elementary </t>
  </si>
  <si>
    <t xml:space="preserve">Monitor Elementary </t>
  </si>
  <si>
    <t xml:space="preserve">Sonora Elementary </t>
  </si>
  <si>
    <t>Lakeside Junior High School</t>
  </si>
  <si>
    <t xml:space="preserve">Jones Elementary </t>
  </si>
  <si>
    <t xml:space="preserve">John Tyson Elementary </t>
  </si>
  <si>
    <t>Central Junior High School</t>
  </si>
  <si>
    <t>Thurman G. Smith Elementary</t>
  </si>
  <si>
    <t>George Elementary</t>
  </si>
  <si>
    <t xml:space="preserve">Harp Elementary </t>
  </si>
  <si>
    <t>George Junior High School</t>
  </si>
  <si>
    <t xml:space="preserve">Turnbow Elementary </t>
  </si>
  <si>
    <t>Willis Shaw Elementary</t>
  </si>
  <si>
    <t>Beebe Junior High School</t>
  </si>
  <si>
    <t>White County Central Elementary</t>
  </si>
  <si>
    <t>White County Central High School</t>
  </si>
  <si>
    <t xml:space="preserve">McRae Elementary </t>
  </si>
  <si>
    <t xml:space="preserve">Sidney Deener Elementary </t>
  </si>
  <si>
    <t>4501000</t>
  </si>
  <si>
    <t>4702000</t>
  </si>
  <si>
    <t>5804000</t>
  </si>
  <si>
    <t>0903000</t>
  </si>
  <si>
    <t>5703000</t>
  </si>
  <si>
    <t>3510000</t>
  </si>
  <si>
    <t>7401000</t>
  </si>
  <si>
    <t>1905000</t>
  </si>
  <si>
    <t>3004000</t>
  </si>
  <si>
    <t>0407000</t>
  </si>
  <si>
    <t>4706000</t>
  </si>
  <si>
    <t>4101000</t>
  </si>
  <si>
    <t>1901000</t>
  </si>
  <si>
    <t>3212000</t>
  </si>
  <si>
    <t>Gentry School District</t>
  </si>
  <si>
    <t>Quitman Public School District</t>
  </si>
  <si>
    <t>Jonesboro School District</t>
  </si>
  <si>
    <t>Cross County School District</t>
  </si>
  <si>
    <t>Wynne School District</t>
  </si>
  <si>
    <t>Conway Public School District</t>
  </si>
  <si>
    <t>Ashdown School District</t>
  </si>
  <si>
    <t>Paris School District</t>
  </si>
  <si>
    <t>Flippin School District</t>
  </si>
  <si>
    <t>Blytheville School District</t>
  </si>
  <si>
    <t>Deer Mt. Judea School District</t>
  </si>
  <si>
    <t>Atkins School District</t>
  </si>
  <si>
    <t>Pottsville  School District</t>
  </si>
  <si>
    <t>Mountain View School District</t>
  </si>
  <si>
    <t>Lincoln Consolidated School District</t>
  </si>
  <si>
    <t>West Fork School District</t>
  </si>
  <si>
    <t>Two Rivers School District</t>
  </si>
  <si>
    <t xml:space="preserve">DeWitt Elementary </t>
  </si>
  <si>
    <t xml:space="preserve">Gillett Elementary </t>
  </si>
  <si>
    <t>Arkansas Arts Academy Elementary</t>
  </si>
  <si>
    <t xml:space="preserve">Alpena Elementary </t>
  </si>
  <si>
    <t xml:space="preserve">Lakeside Elementary </t>
  </si>
  <si>
    <t xml:space="preserve">Eudora Elementary </t>
  </si>
  <si>
    <t xml:space="preserve">Quitman Elementary </t>
  </si>
  <si>
    <t>Morrilton High School</t>
  </si>
  <si>
    <t>Annie Camp Junior High School</t>
  </si>
  <si>
    <t>Douglas MacArthur Junior High School</t>
  </si>
  <si>
    <t>Valley View Elementary</t>
  </si>
  <si>
    <t>Valley View Junior High School</t>
  </si>
  <si>
    <t>Wynne Primary School</t>
  </si>
  <si>
    <t>Wynne Intermediate School</t>
  </si>
  <si>
    <t>Wynne Junior High School</t>
  </si>
  <si>
    <t>2202004</t>
  </si>
  <si>
    <t>2202007</t>
  </si>
  <si>
    <t>2202005</t>
  </si>
  <si>
    <t xml:space="preserve">Monticello Elementary </t>
  </si>
  <si>
    <t xml:space="preserve">Blevins Elementary </t>
  </si>
  <si>
    <t>Bismarck Elementary</t>
  </si>
  <si>
    <t xml:space="preserve">Malvern Elementary </t>
  </si>
  <si>
    <t>Southside Middle School</t>
  </si>
  <si>
    <t>Southside Junior High School</t>
  </si>
  <si>
    <t>Southside Charter High School</t>
  </si>
  <si>
    <t xml:space="preserve">Cedar Ridge Elementary </t>
  </si>
  <si>
    <t xml:space="preserve">Ashdown Elementary </t>
  </si>
  <si>
    <t>Ashdown Junior High School</t>
  </si>
  <si>
    <t>Paris High School</t>
  </si>
  <si>
    <t>Paris Middle School</t>
  </si>
  <si>
    <t xml:space="preserve">Mountain Springs Elementary </t>
  </si>
  <si>
    <t xml:space="preserve">Eastside Elementary </t>
  </si>
  <si>
    <t xml:space="preserve">Magness Creek Elementary </t>
  </si>
  <si>
    <t xml:space="preserve">Stagecoach Elementary </t>
  </si>
  <si>
    <t xml:space="preserve">Southside Elementary </t>
  </si>
  <si>
    <t xml:space="preserve">Ward Central Elementary </t>
  </si>
  <si>
    <t>Blytheville Primary School</t>
  </si>
  <si>
    <t>Blytheville Elementary</t>
  </si>
  <si>
    <t>Blytheville Middle School</t>
  </si>
  <si>
    <t>Blytheville High/New Tech</t>
  </si>
  <si>
    <t>4702008</t>
  </si>
  <si>
    <t>4702006</t>
  </si>
  <si>
    <t>4702012</t>
  </si>
  <si>
    <t>4702706</t>
  </si>
  <si>
    <t>Manila Elementary</t>
  </si>
  <si>
    <t>Atkins Elementary</t>
  </si>
  <si>
    <t>5804013</t>
  </si>
  <si>
    <t>5804014</t>
  </si>
  <si>
    <t>5804015</t>
  </si>
  <si>
    <t>5804016</t>
  </si>
  <si>
    <t>Pottsville Junior High School</t>
  </si>
  <si>
    <t>Lavaca Middle School</t>
  </si>
  <si>
    <t>Lavaca High School</t>
  </si>
  <si>
    <t>Mountain View Elementary</t>
  </si>
  <si>
    <t>Mountain View Middle School</t>
  </si>
  <si>
    <t>Mountain View High School</t>
  </si>
  <si>
    <t>Rural Special Elementary</t>
  </si>
  <si>
    <t>Rural Special High School</t>
  </si>
  <si>
    <t>Timbo Elementary</t>
  </si>
  <si>
    <t>Timbo High School</t>
  </si>
  <si>
    <t>Lincoln Elementary</t>
  </si>
  <si>
    <t>Lincoln Middle School</t>
  </si>
  <si>
    <t>Lincoln High School</t>
  </si>
  <si>
    <t xml:space="preserve">Augusta Elementary </t>
  </si>
  <si>
    <t>Two Rivers Elementary</t>
  </si>
  <si>
    <t>Two Rivers High School</t>
  </si>
  <si>
    <t>4/1/20/</t>
  </si>
  <si>
    <t>0403013</t>
  </si>
  <si>
    <t>Gentry Intermediate School</t>
  </si>
  <si>
    <t>0403015</t>
  </si>
  <si>
    <t>Gentry Middle School</t>
  </si>
  <si>
    <t>0403016</t>
  </si>
  <si>
    <t>Gentry Primary School</t>
  </si>
  <si>
    <t>0403703</t>
  </si>
  <si>
    <t>Gentry High School</t>
  </si>
  <si>
    <t>0405054</t>
  </si>
  <si>
    <t>Arkansas Arts Academy High School</t>
  </si>
  <si>
    <t>0503013</t>
  </si>
  <si>
    <t>0602701</t>
  </si>
  <si>
    <t>1003016</t>
  </si>
  <si>
    <t>1003017</t>
  </si>
  <si>
    <t>1003018</t>
  </si>
  <si>
    <t>1402006</t>
  </si>
  <si>
    <t>1402031</t>
  </si>
  <si>
    <t>1608015</t>
  </si>
  <si>
    <t>1608017</t>
  </si>
  <si>
    <t>1608019</t>
  </si>
  <si>
    <t>1608020</t>
  </si>
  <si>
    <t>1608021</t>
  </si>
  <si>
    <t>1608022</t>
  </si>
  <si>
    <t>1608023</t>
  </si>
  <si>
    <t>1608024</t>
  </si>
  <si>
    <t>1608026</t>
  </si>
  <si>
    <t>1608027</t>
  </si>
  <si>
    <t>1703022</t>
  </si>
  <si>
    <t>1704000</t>
  </si>
  <si>
    <t>Mulberry/Pleasant View Bi-County</t>
  </si>
  <si>
    <t>1704016</t>
  </si>
  <si>
    <t>Marvin Primary School</t>
  </si>
  <si>
    <t>1704017</t>
  </si>
  <si>
    <t>Mulberry High School</t>
  </si>
  <si>
    <t>1704018</t>
  </si>
  <si>
    <t>Pleasant View Campus School</t>
  </si>
  <si>
    <t>1705029</t>
  </si>
  <si>
    <t>1901701</t>
  </si>
  <si>
    <t>1901703</t>
  </si>
  <si>
    <t>2301019</t>
  </si>
  <si>
    <t>2301020</t>
  </si>
  <si>
    <t>2603011</t>
  </si>
  <si>
    <t>Oaklawn Visual &amp; Performing Arts</t>
  </si>
  <si>
    <t>Hot Springs Junior Academy</t>
  </si>
  <si>
    <t>Hot Springs World Class High School</t>
  </si>
  <si>
    <t>2607000</t>
  </si>
  <si>
    <t>2703000</t>
  </si>
  <si>
    <t>Sheridan Middle School</t>
  </si>
  <si>
    <t>2705029</t>
  </si>
  <si>
    <t>2807004</t>
  </si>
  <si>
    <t>2807007</t>
  </si>
  <si>
    <t>2807008</t>
  </si>
  <si>
    <t>2807009</t>
  </si>
  <si>
    <t>2807010</t>
  </si>
  <si>
    <t>2807011</t>
  </si>
  <si>
    <t>3004021</t>
  </si>
  <si>
    <t>3004022</t>
  </si>
  <si>
    <t>3004023</t>
  </si>
  <si>
    <t>3004025</t>
  </si>
  <si>
    <t>Batesville High School</t>
  </si>
  <si>
    <t>3601001</t>
  </si>
  <si>
    <t>3601002</t>
  </si>
  <si>
    <t>3601003</t>
  </si>
  <si>
    <t>3601004</t>
  </si>
  <si>
    <t>3601005</t>
  </si>
  <si>
    <t>4202007</t>
  </si>
  <si>
    <t>4202008</t>
  </si>
  <si>
    <t>4301027</t>
  </si>
  <si>
    <t>4301028</t>
  </si>
  <si>
    <t>4301029</t>
  </si>
  <si>
    <t>4301030</t>
  </si>
  <si>
    <t>4304006</t>
  </si>
  <si>
    <t>4304009</t>
  </si>
  <si>
    <t>4708028</t>
  </si>
  <si>
    <t>4708031</t>
  </si>
  <si>
    <t>Gosnell High School</t>
  </si>
  <si>
    <t>4801001</t>
  </si>
  <si>
    <t>4801003</t>
  </si>
  <si>
    <t>4902000</t>
  </si>
  <si>
    <t>4902006</t>
  </si>
  <si>
    <t>4902007</t>
  </si>
  <si>
    <t>Mount Ida High School</t>
  </si>
  <si>
    <t>5006000</t>
  </si>
  <si>
    <t>5006022</t>
  </si>
  <si>
    <t>5006024</t>
  </si>
  <si>
    <t>5006025</t>
  </si>
  <si>
    <t>5303000</t>
  </si>
  <si>
    <t>5303010</t>
  </si>
  <si>
    <t>5303011</t>
  </si>
  <si>
    <t>Perryville High School</t>
  </si>
  <si>
    <t>5401000</t>
  </si>
  <si>
    <t>5401002</t>
  </si>
  <si>
    <t>5401003</t>
  </si>
  <si>
    <t>Barton High School</t>
  </si>
  <si>
    <t>5440701</t>
  </si>
  <si>
    <t>5440702</t>
  </si>
  <si>
    <t>5440703</t>
  </si>
  <si>
    <t>KIPP Delta Collegiate High School</t>
  </si>
  <si>
    <t>5440705</t>
  </si>
  <si>
    <t>5440706</t>
  </si>
  <si>
    <t>5503000</t>
  </si>
  <si>
    <t>5503010</t>
  </si>
  <si>
    <t>5503011</t>
  </si>
  <si>
    <t>Kirby High School</t>
  </si>
  <si>
    <t>5504014</t>
  </si>
  <si>
    <t>5504015</t>
  </si>
  <si>
    <t>5605000</t>
  </si>
  <si>
    <t>5605021</t>
  </si>
  <si>
    <t>5605023</t>
  </si>
  <si>
    <t>5605024</t>
  </si>
  <si>
    <t>Hector High School</t>
  </si>
  <si>
    <t>5805000</t>
  </si>
  <si>
    <t>5805017</t>
  </si>
  <si>
    <t>5805018</t>
  </si>
  <si>
    <t>5805019</t>
  </si>
  <si>
    <t>5805020</t>
  </si>
  <si>
    <t>5805021</t>
  </si>
  <si>
    <t>5805022</t>
  </si>
  <si>
    <t>5805023</t>
  </si>
  <si>
    <t>5805024</t>
  </si>
  <si>
    <t>5805025</t>
  </si>
  <si>
    <t>5805026</t>
  </si>
  <si>
    <t>6001000</t>
  </si>
  <si>
    <t>6001001</t>
  </si>
  <si>
    <t>6001002</t>
  </si>
  <si>
    <t>Hall High School</t>
  </si>
  <si>
    <t>6001003</t>
  </si>
  <si>
    <t>6001005</t>
  </si>
  <si>
    <t>6001006</t>
  </si>
  <si>
    <t>6001007</t>
  </si>
  <si>
    <t>6001010</t>
  </si>
  <si>
    <t>Pulaski Heights Middle School</t>
  </si>
  <si>
    <t>6001013</t>
  </si>
  <si>
    <t>Henderson Middle School</t>
  </si>
  <si>
    <t>6001017</t>
  </si>
  <si>
    <t>6001018</t>
  </si>
  <si>
    <t>6001020</t>
  </si>
  <si>
    <t>6001021</t>
  </si>
  <si>
    <t>6001023</t>
  </si>
  <si>
    <t>6001024</t>
  </si>
  <si>
    <t>6001027</t>
  </si>
  <si>
    <t>6001029</t>
  </si>
  <si>
    <t>6001030</t>
  </si>
  <si>
    <t>6001033</t>
  </si>
  <si>
    <t>6001035</t>
  </si>
  <si>
    <t>6001038</t>
  </si>
  <si>
    <t>6001040</t>
  </si>
  <si>
    <t>6001041</t>
  </si>
  <si>
    <t>6001042</t>
  </si>
  <si>
    <t>6001043</t>
  </si>
  <si>
    <t>6001047</t>
  </si>
  <si>
    <t>6001048</t>
  </si>
  <si>
    <t>6001050</t>
  </si>
  <si>
    <t>6001052</t>
  </si>
  <si>
    <t>6001055</t>
  </si>
  <si>
    <t>6001057</t>
  </si>
  <si>
    <t>6001058</t>
  </si>
  <si>
    <t>6001059</t>
  </si>
  <si>
    <t>6001062</t>
  </si>
  <si>
    <t>Mabelvale Middle School</t>
  </si>
  <si>
    <t>6001064</t>
  </si>
  <si>
    <t>6001073</t>
  </si>
  <si>
    <t>6001075</t>
  </si>
  <si>
    <t>6001076</t>
  </si>
  <si>
    <t>Pinnacle View Middle School</t>
  </si>
  <si>
    <t>6001077</t>
  </si>
  <si>
    <t>6001078</t>
  </si>
  <si>
    <t>6001079</t>
  </si>
  <si>
    <t>6001080</t>
  </si>
  <si>
    <t>6003000</t>
  </si>
  <si>
    <t>6003092</t>
  </si>
  <si>
    <t>6003093</t>
  </si>
  <si>
    <t>6003095</t>
  </si>
  <si>
    <t>6003102</t>
  </si>
  <si>
    <t>6003104</t>
  </si>
  <si>
    <t>6003105</t>
  </si>
  <si>
    <t>6003108</t>
  </si>
  <si>
    <t>6003110</t>
  </si>
  <si>
    <t>6003112</t>
  </si>
  <si>
    <t>6003113</t>
  </si>
  <si>
    <t>6003120</t>
  </si>
  <si>
    <t>6003122</t>
  </si>
  <si>
    <t>6003125</t>
  </si>
  <si>
    <t>6003127</t>
  </si>
  <si>
    <t>6003128</t>
  </si>
  <si>
    <t>6003129</t>
  </si>
  <si>
    <t>6003135</t>
  </si>
  <si>
    <t>6003139</t>
  </si>
  <si>
    <t>6003142</t>
  </si>
  <si>
    <t>6003143</t>
  </si>
  <si>
    <t>6003146</t>
  </si>
  <si>
    <t>6003149</t>
  </si>
  <si>
    <t>6003150</t>
  </si>
  <si>
    <t>6003151</t>
  </si>
  <si>
    <t>6004000</t>
  </si>
  <si>
    <t>6004001</t>
  </si>
  <si>
    <t>6004003</t>
  </si>
  <si>
    <t>6004004</t>
  </si>
  <si>
    <t>6004005</t>
  </si>
  <si>
    <t>6004007</t>
  </si>
  <si>
    <t>6004008</t>
  </si>
  <si>
    <t>Jacksonville Middle School</t>
  </si>
  <si>
    <t>6004009</t>
  </si>
  <si>
    <t>Jacksonville High School</t>
  </si>
  <si>
    <t>6004011</t>
  </si>
  <si>
    <t>6040702</t>
  </si>
  <si>
    <t>6041700</t>
  </si>
  <si>
    <t>6041701</t>
  </si>
  <si>
    <t>6041702</t>
  </si>
  <si>
    <t>6041703</t>
  </si>
  <si>
    <t>6041705</t>
  </si>
  <si>
    <t>6041706</t>
  </si>
  <si>
    <t>6041707</t>
  </si>
  <si>
    <t>6041708</t>
  </si>
  <si>
    <t>6049700</t>
  </si>
  <si>
    <t>Collegiate Choices, Inc.</t>
  </si>
  <si>
    <t>6049701</t>
  </si>
  <si>
    <t>6049702</t>
  </si>
  <si>
    <t>Little Rock Preparatory Academy Middle School</t>
  </si>
  <si>
    <t>6053700</t>
  </si>
  <si>
    <t>0442702</t>
  </si>
  <si>
    <t>0442706</t>
  </si>
  <si>
    <t>6053703</t>
  </si>
  <si>
    <t>6062703</t>
  </si>
  <si>
    <t>6060700</t>
  </si>
  <si>
    <t>6060701</t>
  </si>
  <si>
    <t>Ivy Hill Academy</t>
  </si>
  <si>
    <t>6060702</t>
  </si>
  <si>
    <t>Nichols Intermediate Academy</t>
  </si>
  <si>
    <t>6092004</t>
  </si>
  <si>
    <t>6201000</t>
  </si>
  <si>
    <t>Forrest City</t>
  </si>
  <si>
    <t>6201003</t>
  </si>
  <si>
    <t>6201010</t>
  </si>
  <si>
    <t>6201011</t>
  </si>
  <si>
    <t>Forrest City High School</t>
  </si>
  <si>
    <t>6201014</t>
  </si>
  <si>
    <t>6201016</t>
  </si>
  <si>
    <t>6th Grade Academy</t>
  </si>
  <si>
    <t>6302000</t>
  </si>
  <si>
    <t>6302006</t>
  </si>
  <si>
    <t>6302007</t>
  </si>
  <si>
    <t>6302008</t>
  </si>
  <si>
    <t>6302009</t>
  </si>
  <si>
    <t>6302010</t>
  </si>
  <si>
    <t>6302011</t>
  </si>
  <si>
    <t>Benton Middle School</t>
  </si>
  <si>
    <t>6302012</t>
  </si>
  <si>
    <t>Benton High School</t>
  </si>
  <si>
    <t>6303026</t>
  </si>
  <si>
    <t>6401003</t>
  </si>
  <si>
    <t>6502000</t>
  </si>
  <si>
    <t>Searcy County</t>
  </si>
  <si>
    <t>6502001</t>
  </si>
  <si>
    <t>Leslie Intermediate School</t>
  </si>
  <si>
    <t>6502005</t>
  </si>
  <si>
    <t>6502006</t>
  </si>
  <si>
    <t>Marshall High School</t>
  </si>
  <si>
    <t>6505000</t>
  </si>
  <si>
    <t>6505015</t>
  </si>
  <si>
    <t>6505016</t>
  </si>
  <si>
    <t>6505017</t>
  </si>
  <si>
    <t>6601025</t>
  </si>
  <si>
    <t>6605058</t>
  </si>
  <si>
    <t>6640703</t>
  </si>
  <si>
    <t>6802000</t>
  </si>
  <si>
    <t>6802001</t>
  </si>
  <si>
    <t>Cave City Elementary</t>
  </si>
  <si>
    <t>6802007</t>
  </si>
  <si>
    <t>6802703</t>
  </si>
  <si>
    <t>6804009</t>
  </si>
  <si>
    <t>7001000</t>
  </si>
  <si>
    <t>7001001</t>
  </si>
  <si>
    <t>7001004</t>
  </si>
  <si>
    <t>7001005</t>
  </si>
  <si>
    <t>7001009</t>
  </si>
  <si>
    <t>7001010</t>
  </si>
  <si>
    <t>7001011</t>
  </si>
  <si>
    <t>7001012</t>
  </si>
  <si>
    <t>El Dorado High School</t>
  </si>
  <si>
    <t>7008036</t>
  </si>
  <si>
    <t>7009000</t>
  </si>
  <si>
    <t>Strong-Huttig</t>
  </si>
  <si>
    <t>7009050</t>
  </si>
  <si>
    <t>Strong Huttig School District</t>
  </si>
  <si>
    <t>7102000</t>
  </si>
  <si>
    <t>7102005</t>
  </si>
  <si>
    <t>7102006</t>
  </si>
  <si>
    <t>Clinton High School</t>
  </si>
  <si>
    <t>7102008</t>
  </si>
  <si>
    <t>7104014</t>
  </si>
  <si>
    <t>7203000</t>
  </si>
  <si>
    <t>7203010</t>
  </si>
  <si>
    <t>7203012</t>
  </si>
  <si>
    <t>7203013</t>
  </si>
  <si>
    <t>7203015</t>
  </si>
  <si>
    <t>7203016</t>
  </si>
  <si>
    <t>7203017</t>
  </si>
  <si>
    <t>7203018</t>
  </si>
  <si>
    <t>7203019</t>
  </si>
  <si>
    <t>7203020</t>
  </si>
  <si>
    <t>7203022</t>
  </si>
  <si>
    <t>7203023</t>
  </si>
  <si>
    <t>7203024</t>
  </si>
  <si>
    <t>McNair Middle School</t>
  </si>
  <si>
    <t>7203025</t>
  </si>
  <si>
    <t>Holt Middle School</t>
  </si>
  <si>
    <t>7203027</t>
  </si>
  <si>
    <t>Owl Creek School</t>
  </si>
  <si>
    <t>7203029</t>
  </si>
  <si>
    <t>7203703</t>
  </si>
  <si>
    <t>7206035</t>
  </si>
  <si>
    <t>7206038</t>
  </si>
  <si>
    <t>7206703</t>
  </si>
  <si>
    <t>7207041</t>
  </si>
  <si>
    <t>7207044</t>
  </si>
  <si>
    <t>7207047</t>
  </si>
  <si>
    <t>7207049</t>
  </si>
  <si>
    <t>7207051</t>
  </si>
  <si>
    <t>7207053</t>
  </si>
  <si>
    <t>7207055</t>
  </si>
  <si>
    <t>7207058</t>
  </si>
  <si>
    <t>7207060</t>
  </si>
  <si>
    <t>7207062</t>
  </si>
  <si>
    <t>7207064</t>
  </si>
  <si>
    <t>7207066</t>
  </si>
  <si>
    <t>7207069</t>
  </si>
  <si>
    <t>7207071</t>
  </si>
  <si>
    <t>7301000</t>
  </si>
  <si>
    <t>7301001</t>
  </si>
  <si>
    <t>7301003</t>
  </si>
  <si>
    <t>Bald Knob High School</t>
  </si>
  <si>
    <t>7301004</t>
  </si>
  <si>
    <t>Bald Knob Middle School</t>
  </si>
  <si>
    <t>7303000</t>
  </si>
  <si>
    <t>7303014</t>
  </si>
  <si>
    <t>7303015</t>
  </si>
  <si>
    <t>Bradford High School</t>
  </si>
  <si>
    <t>7304018</t>
  </si>
  <si>
    <t>7304019</t>
  </si>
  <si>
    <t>7309000</t>
  </si>
  <si>
    <t>7309038</t>
  </si>
  <si>
    <t>7309039</t>
  </si>
  <si>
    <t>Pangburn High School</t>
  </si>
  <si>
    <t>7503000</t>
  </si>
  <si>
    <t>7503005</t>
  </si>
  <si>
    <t>7503006</t>
  </si>
  <si>
    <t>Danville High School</t>
  </si>
  <si>
    <t>7503007</t>
  </si>
  <si>
    <t>Danville Middle School</t>
  </si>
  <si>
    <t>Julia Lee Moore Elementary</t>
  </si>
  <si>
    <t xml:space="preserve">Gardner Magnet Elementary </t>
  </si>
  <si>
    <t xml:space="preserve">Park Magnet Elementary </t>
  </si>
  <si>
    <t xml:space="preserve">Langston Magnet Elementary </t>
  </si>
  <si>
    <t>West Elementary</t>
  </si>
  <si>
    <t>Batesville Junior.School</t>
  </si>
  <si>
    <t>Eagle Mountain Elementary</t>
  </si>
  <si>
    <t>Sulphur RockElementary</t>
  </si>
  <si>
    <t>Calico Rock School District</t>
  </si>
  <si>
    <t>LISA North Elementary</t>
  </si>
  <si>
    <t>LISA North High</t>
  </si>
  <si>
    <t>LISA North Middle</t>
  </si>
  <si>
    <t>LISA West Middle</t>
  </si>
  <si>
    <t>LISA West High</t>
  </si>
  <si>
    <t>LISA Chenal</t>
  </si>
  <si>
    <t>LISA Springdale</t>
  </si>
  <si>
    <t>Norfork School District</t>
  </si>
  <si>
    <t>0304021</t>
  </si>
  <si>
    <t>0304022</t>
  </si>
  <si>
    <t>Norfork High School</t>
  </si>
  <si>
    <t>1605000</t>
  </si>
  <si>
    <t>1605061</t>
  </si>
  <si>
    <t>1605065</t>
  </si>
  <si>
    <t>LISA Academy School District</t>
  </si>
  <si>
    <t>3403000</t>
  </si>
  <si>
    <t>Newport Special School District</t>
  </si>
  <si>
    <t>3403014</t>
  </si>
  <si>
    <t>3403013</t>
  </si>
  <si>
    <t>Newport High School</t>
  </si>
  <si>
    <t>0802000</t>
  </si>
  <si>
    <t>Eureka Springs School District</t>
  </si>
  <si>
    <t>0802007</t>
  </si>
  <si>
    <t xml:space="preserve">Eureka Springs High School </t>
  </si>
  <si>
    <t>0802008</t>
  </si>
  <si>
    <t>Eureka Springs Middle School</t>
  </si>
  <si>
    <t>Baker Elementary</t>
  </si>
  <si>
    <t>Crystal Hill Elementary</t>
  </si>
  <si>
    <t>Clinton Elementary</t>
  </si>
  <si>
    <t>Harris Elementary</t>
  </si>
  <si>
    <t>Landmark Elementary</t>
  </si>
  <si>
    <t>Lawson Elementary</t>
  </si>
  <si>
    <t>Oak Grove Elementary</t>
  </si>
  <si>
    <t>Robinson Elementary</t>
  </si>
  <si>
    <t>Sherwood Elementary</t>
  </si>
  <si>
    <t>Sylvan Hills Elementary</t>
  </si>
  <si>
    <t xml:space="preserve">Mills Middle </t>
  </si>
  <si>
    <t>Sylvan Hills Middle</t>
  </si>
  <si>
    <t xml:space="preserve">Mills High </t>
  </si>
  <si>
    <t xml:space="preserve">Robinson High </t>
  </si>
  <si>
    <t>Sylvan Hills High</t>
  </si>
  <si>
    <t>Cato Elementary</t>
  </si>
  <si>
    <t>College Station Elementary</t>
  </si>
  <si>
    <t>Oakbrooke Elementary</t>
  </si>
  <si>
    <t>Pine Forest Elementary</t>
  </si>
  <si>
    <t>Robinson Middle</t>
  </si>
  <si>
    <t>Bates Elementary</t>
  </si>
  <si>
    <t>Maumelle Middle</t>
  </si>
  <si>
    <t>Chenal Elementary</t>
  </si>
  <si>
    <t>Maumelle High</t>
  </si>
  <si>
    <t>2303000</t>
  </si>
  <si>
    <t>Greenbrier School District</t>
  </si>
  <si>
    <t>2303016</t>
  </si>
  <si>
    <t>2303017</t>
  </si>
  <si>
    <t>Greenbrier High School</t>
  </si>
  <si>
    <t>2303018</t>
  </si>
  <si>
    <t>Greenbrier Middle School</t>
  </si>
  <si>
    <t>2303019</t>
  </si>
  <si>
    <t>2303020</t>
  </si>
  <si>
    <t>Greenbrier Junior High School</t>
  </si>
  <si>
    <t>2303021</t>
  </si>
  <si>
    <t>2303023</t>
  </si>
  <si>
    <t>1101000</t>
  </si>
  <si>
    <t>Corning School District</t>
  </si>
  <si>
    <t>1101006</t>
  </si>
  <si>
    <t>1101004</t>
  </si>
  <si>
    <t>Corning High School</t>
  </si>
  <si>
    <t>1101007</t>
  </si>
  <si>
    <t>Corning Middle School</t>
  </si>
  <si>
    <t>3003000</t>
  </si>
  <si>
    <t>Magnet Cove School District</t>
  </si>
  <si>
    <t>3003013</t>
  </si>
  <si>
    <t>3003014</t>
  </si>
  <si>
    <t>Magnet Cove High School</t>
  </si>
  <si>
    <t>1503000</t>
  </si>
  <si>
    <t>Nemo Vista School District</t>
  </si>
  <si>
    <t>1503016</t>
  </si>
  <si>
    <t>Nemo Vista Elementary</t>
  </si>
  <si>
    <t>1503017</t>
  </si>
  <si>
    <t>Nemo Vista High School</t>
  </si>
  <si>
    <t>1503018</t>
  </si>
  <si>
    <t>Nemo Vista Middle School</t>
  </si>
  <si>
    <t>Bradford School District</t>
  </si>
  <si>
    <t>El Dorado School District</t>
  </si>
  <si>
    <t>G1</t>
  </si>
  <si>
    <t>4605000</t>
  </si>
  <si>
    <t>Texarkana AR School District</t>
  </si>
  <si>
    <t>4605019</t>
  </si>
  <si>
    <t>College Hill Elementary</t>
  </si>
  <si>
    <t>4605020</t>
  </si>
  <si>
    <t>4605021</t>
  </si>
  <si>
    <t>Kilpatrick Elementary</t>
  </si>
  <si>
    <t>4605022</t>
  </si>
  <si>
    <t>Union Elementary</t>
  </si>
  <si>
    <t>4605024</t>
  </si>
  <si>
    <t>College Hill Academy of Design</t>
  </si>
  <si>
    <t>4605025</t>
  </si>
  <si>
    <t>North Heights Junion High</t>
  </si>
  <si>
    <t>4605026</t>
  </si>
  <si>
    <t>Arkansas High School</t>
  </si>
  <si>
    <t>4605027</t>
  </si>
  <si>
    <t>Trice Elementary</t>
  </si>
  <si>
    <t>Cave City District</t>
  </si>
  <si>
    <t>Cave City Middle</t>
  </si>
  <si>
    <t>SC Tucker Elementary</t>
  </si>
  <si>
    <t>Asbell Elementary</t>
  </si>
  <si>
    <t>Butterfield Elementary</t>
  </si>
  <si>
    <t>Happy Hollow Elementary</t>
  </si>
  <si>
    <t>Leverett Elementary</t>
  </si>
  <si>
    <t>Root Elementary</t>
  </si>
  <si>
    <t>Washington Elementary</t>
  </si>
  <si>
    <t>Ramay Junior High</t>
  </si>
  <si>
    <t>Woodland Junior High</t>
  </si>
  <si>
    <t xml:space="preserve">Fayetteville High School </t>
  </si>
  <si>
    <t>Holcomb Elementary</t>
  </si>
  <si>
    <t>Vandergriff Elementary</t>
  </si>
  <si>
    <t>Fayetteville Virtual Academy</t>
  </si>
  <si>
    <t>ALLPS School of Innovation</t>
  </si>
  <si>
    <t>Barton-Lexa School District</t>
  </si>
  <si>
    <t>Barton Elemnentary</t>
  </si>
  <si>
    <t xml:space="preserve">Trumann School District </t>
  </si>
  <si>
    <t xml:space="preserve">Trumann Elementary </t>
  </si>
  <si>
    <t xml:space="preserve">Trumann Middle School </t>
  </si>
  <si>
    <t xml:space="preserve">Trumann High School </t>
  </si>
  <si>
    <t>Hamburg School District</t>
  </si>
  <si>
    <t>Hamburg Middle School</t>
  </si>
  <si>
    <t>Hamburg High School</t>
  </si>
  <si>
    <t>Noble Elementary</t>
  </si>
  <si>
    <t>Portland Elementary</t>
  </si>
  <si>
    <t>Allbritton Elementary</t>
  </si>
  <si>
    <t>1601000</t>
  </si>
  <si>
    <t>Bay School District</t>
  </si>
  <si>
    <t>1601001</t>
  </si>
  <si>
    <t>1601002</t>
  </si>
  <si>
    <t>Bay High School</t>
  </si>
  <si>
    <t>0444700</t>
  </si>
  <si>
    <t>Arkansas Connections Academy</t>
  </si>
  <si>
    <t>0444703</t>
  </si>
  <si>
    <t>Arkansas Connections Academy High</t>
  </si>
  <si>
    <t>1803000</t>
  </si>
  <si>
    <t>1803025</t>
  </si>
  <si>
    <t>Bragg Elementary</t>
  </si>
  <si>
    <t>1803026</t>
  </si>
  <si>
    <t>Faulk Elementary</t>
  </si>
  <si>
    <t>1803038</t>
  </si>
  <si>
    <t>Jackson Wonder Elementary</t>
  </si>
  <si>
    <t>1803028</t>
  </si>
  <si>
    <t>Maddux Elementary</t>
  </si>
  <si>
    <t>1803029</t>
  </si>
  <si>
    <t>Richland Elementary</t>
  </si>
  <si>
    <t>1803030</t>
  </si>
  <si>
    <t>Weaver Elementary</t>
  </si>
  <si>
    <t>1803033</t>
  </si>
  <si>
    <t>1803034</t>
  </si>
  <si>
    <t>1803035</t>
  </si>
  <si>
    <t>1803703</t>
  </si>
  <si>
    <t>Adkins Pre-k</t>
  </si>
  <si>
    <t>Bayou Meto Elementary</t>
  </si>
  <si>
    <t>Dupree Elementary</t>
  </si>
  <si>
    <t>Murrel Taylor Elementary</t>
  </si>
  <si>
    <t>Bobby Lester Elementary</t>
  </si>
  <si>
    <t>Pinewood Elementary</t>
  </si>
  <si>
    <t>Little Rock School District</t>
  </si>
  <si>
    <t>Mann Middle School</t>
  </si>
  <si>
    <t>Parkview High School</t>
  </si>
  <si>
    <t>Dunbar Middle School</t>
  </si>
  <si>
    <t>6001063</t>
  </si>
  <si>
    <t>J.A. Fair High School</t>
  </si>
  <si>
    <t>McClellan High School</t>
  </si>
  <si>
    <t>Forest Heights STEM</t>
  </si>
  <si>
    <t>Cloverdale Aerospace</t>
  </si>
  <si>
    <t>6001081</t>
  </si>
  <si>
    <t>Pinnacle View High School</t>
  </si>
  <si>
    <t>5440700</t>
  </si>
  <si>
    <t>KIPP Delta Elementary Literacy Academy</t>
  </si>
  <si>
    <t>KIPP Delta College Preparatory School</t>
  </si>
  <si>
    <t>KIPP Blytheville College Preparatory School</t>
  </si>
  <si>
    <t>KIPP Blytheville Collegiate High School</t>
  </si>
  <si>
    <t>2105000</t>
  </si>
  <si>
    <t>McGehee School District</t>
  </si>
  <si>
    <t>2105026</t>
  </si>
  <si>
    <t>McGehee Elementary</t>
  </si>
  <si>
    <t>2105028</t>
  </si>
  <si>
    <t xml:space="preserve">McGehee High School </t>
  </si>
  <si>
    <t>1613000</t>
  </si>
  <si>
    <t>1613010</t>
  </si>
  <si>
    <t>Riverside East Elementary</t>
  </si>
  <si>
    <t>1613021</t>
  </si>
  <si>
    <t>Riverside High School</t>
  </si>
  <si>
    <t>1613031</t>
  </si>
  <si>
    <t>Riverside West Elementary</t>
  </si>
  <si>
    <t>3804000</t>
  </si>
  <si>
    <t>3405000</t>
  </si>
  <si>
    <t>3405019</t>
  </si>
  <si>
    <t>3405024</t>
  </si>
  <si>
    <t>3405025</t>
  </si>
  <si>
    <t>Benton School District</t>
  </si>
  <si>
    <t>Caldwell Elementary</t>
  </si>
  <si>
    <t>Angie Grant Elemntary</t>
  </si>
  <si>
    <t>Howard Perrin Elementary</t>
  </si>
  <si>
    <t>Ringgold Elementary</t>
  </si>
  <si>
    <t xml:space="preserve">Dumas School District </t>
  </si>
  <si>
    <t>Reed Elementary</t>
  </si>
  <si>
    <t>Dumas Junior High</t>
  </si>
  <si>
    <t>Dumas New Tech High School</t>
  </si>
  <si>
    <t>2104000</t>
  </si>
  <si>
    <t>2903007</t>
  </si>
  <si>
    <t>2903008</t>
  </si>
  <si>
    <t>2903011</t>
  </si>
  <si>
    <t>2903012</t>
  </si>
  <si>
    <t>2903013</t>
  </si>
  <si>
    <t>2903015</t>
  </si>
  <si>
    <t>Mountain Pine School</t>
  </si>
  <si>
    <t>3505000</t>
  </si>
  <si>
    <t>Pine Bluff School District</t>
  </si>
  <si>
    <t>3505026</t>
  </si>
  <si>
    <t>3505036</t>
  </si>
  <si>
    <t>3505042</t>
  </si>
  <si>
    <t>Pine Bluff High School</t>
  </si>
  <si>
    <t>3505044</t>
  </si>
  <si>
    <t>Jack Robey Junior High School</t>
  </si>
  <si>
    <t>3505051</t>
  </si>
  <si>
    <t>3505047</t>
  </si>
  <si>
    <t>Forrest Park Pre-K School</t>
  </si>
  <si>
    <t xml:space="preserve">Marmaduke School District </t>
  </si>
  <si>
    <t xml:space="preserve">Marmaduke Elementary </t>
  </si>
  <si>
    <t>3606000</t>
  </si>
  <si>
    <t>3606025</t>
  </si>
  <si>
    <t>3606026</t>
  </si>
  <si>
    <t xml:space="preserve">Westside High </t>
  </si>
  <si>
    <t>2903000</t>
  </si>
  <si>
    <t>2803000</t>
  </si>
  <si>
    <t>4401000</t>
  </si>
  <si>
    <t>Huntsville School District</t>
  </si>
  <si>
    <t>4401001</t>
  </si>
  <si>
    <t>Watson Primary</t>
  </si>
  <si>
    <t>4401004</t>
  </si>
  <si>
    <t>Huntsville Intermediate</t>
  </si>
  <si>
    <t>4401002</t>
  </si>
  <si>
    <t>Huntsville Middle School</t>
  </si>
  <si>
    <t>4401003</t>
  </si>
  <si>
    <t>Huntsville High School</t>
  </si>
  <si>
    <t>4401011</t>
  </si>
  <si>
    <t>St. Paul Elementary</t>
  </si>
  <si>
    <t>4401012</t>
  </si>
  <si>
    <t>St. Paul High School</t>
  </si>
  <si>
    <t>Stuttgart School District</t>
  </si>
  <si>
    <t>0104021</t>
  </si>
  <si>
    <t xml:space="preserve">Park Avenue Elementary </t>
  </si>
  <si>
    <t>0104023</t>
  </si>
  <si>
    <t xml:space="preserve">Meekins Middle School </t>
  </si>
  <si>
    <t>0104025</t>
  </si>
  <si>
    <t xml:space="preserve">Stuttgart High School </t>
  </si>
  <si>
    <t>0104026</t>
  </si>
  <si>
    <t>Stuttgart Junior High School</t>
  </si>
  <si>
    <t>Crossett School District</t>
  </si>
  <si>
    <t>0201001</t>
  </si>
  <si>
    <t>Crossett Elementary</t>
  </si>
  <si>
    <t>0201006</t>
  </si>
  <si>
    <t>Crossett High School</t>
  </si>
  <si>
    <t>0201008</t>
  </si>
  <si>
    <t>Crossett Middle School</t>
  </si>
  <si>
    <t>Premier North Little Rock</t>
  </si>
  <si>
    <t>Premier Little Rock</t>
  </si>
  <si>
    <t>Quest West Little Rock</t>
  </si>
  <si>
    <t>Northwest Arkansas Classical Academy</t>
  </si>
  <si>
    <t>3544700</t>
  </si>
  <si>
    <t>3544701</t>
  </si>
  <si>
    <t>Friendship Aspire Academy PB</t>
  </si>
  <si>
    <t>6061701</t>
  </si>
  <si>
    <t>6061702</t>
  </si>
  <si>
    <t>Poyen School District</t>
  </si>
  <si>
    <t>Poyen High School</t>
  </si>
  <si>
    <t>3809000</t>
  </si>
  <si>
    <t>3809014</t>
  </si>
  <si>
    <t>3809023</t>
  </si>
  <si>
    <t>Prescott School District</t>
  </si>
  <si>
    <t>Prescott Jr High School</t>
  </si>
  <si>
    <t>Prescot High School</t>
  </si>
  <si>
    <t>Earle School District</t>
  </si>
  <si>
    <t>Earle High School</t>
  </si>
  <si>
    <t>St. Joe School</t>
  </si>
  <si>
    <t>Western Grove School</t>
  </si>
  <si>
    <t>Bruno-Pyatt School</t>
  </si>
  <si>
    <t>Bald Knob School District</t>
  </si>
  <si>
    <t>2002000</t>
  </si>
  <si>
    <t>1611000</t>
  </si>
  <si>
    <t>1611039</t>
  </si>
  <si>
    <t>Fox Meadow Elementary</t>
  </si>
  <si>
    <t>1611040</t>
  </si>
  <si>
    <t>University Heights Elementary</t>
  </si>
  <si>
    <t>1611041</t>
  </si>
  <si>
    <t>1611042</t>
  </si>
  <si>
    <t>Nettleton High School</t>
  </si>
  <si>
    <t>1611043</t>
  </si>
  <si>
    <t>University Heights School of MA</t>
  </si>
  <si>
    <t>1611045</t>
  </si>
  <si>
    <t>Fox Meadow School of CM</t>
  </si>
  <si>
    <t>1611050</t>
  </si>
  <si>
    <t>STEAM &amp; Pre-K</t>
  </si>
  <si>
    <t>Pangburn Elementary</t>
  </si>
  <si>
    <t xml:space="preserve">  </t>
  </si>
  <si>
    <t>0203017</t>
  </si>
  <si>
    <t>0203018</t>
  </si>
  <si>
    <t>0203020</t>
  </si>
  <si>
    <t>0203027</t>
  </si>
  <si>
    <t>0203030</t>
  </si>
  <si>
    <t>Concord School district</t>
  </si>
  <si>
    <t>Buffalo Island Central School District</t>
  </si>
  <si>
    <t>Riverside School District</t>
  </si>
  <si>
    <t>West Memphis School District</t>
  </si>
  <si>
    <t>2104017</t>
  </si>
  <si>
    <t>2104024</t>
  </si>
  <si>
    <t>2104020</t>
  </si>
  <si>
    <t>2104021</t>
  </si>
  <si>
    <t>2607046</t>
  </si>
  <si>
    <t>2607047</t>
  </si>
  <si>
    <t>2803016</t>
  </si>
  <si>
    <t>2803017</t>
  </si>
  <si>
    <t>Marmaduke High School</t>
  </si>
  <si>
    <t>William Jefferson Clinton Primary School</t>
  </si>
  <si>
    <t>Hope Public School District</t>
  </si>
  <si>
    <t>Westside School District - Johnson County</t>
  </si>
  <si>
    <t>Hoxie school District</t>
  </si>
  <si>
    <t>3804009</t>
  </si>
  <si>
    <t>3804010</t>
  </si>
  <si>
    <t>Mount Ida School District</t>
  </si>
  <si>
    <t>KIPP Delta Public School District</t>
  </si>
  <si>
    <t>Kirby School District</t>
  </si>
  <si>
    <t>Pulaski County Special School District</t>
  </si>
  <si>
    <t>Jacksonvilee North Pulaski School District</t>
  </si>
  <si>
    <t>ScholarMade Achievement Place Charter School District</t>
  </si>
  <si>
    <t>Cave City School District</t>
  </si>
  <si>
    <t>Clinton School District</t>
  </si>
  <si>
    <t>Fayetteville School District</t>
  </si>
  <si>
    <t>Danville School District</t>
  </si>
  <si>
    <t>Responsive Education Charter School District</t>
  </si>
  <si>
    <t>Hillcrest School District</t>
  </si>
  <si>
    <t>1802000</t>
  </si>
  <si>
    <t>Ozark Mountain School district</t>
  </si>
  <si>
    <t>Perryville School District</t>
  </si>
  <si>
    <t>Fordyce School District</t>
  </si>
  <si>
    <t>Nettleton Public School District</t>
  </si>
  <si>
    <t>Pangburn School District</t>
  </si>
  <si>
    <t>0802006</t>
  </si>
  <si>
    <t>1104000</t>
  </si>
  <si>
    <t>1104017</t>
  </si>
  <si>
    <t>1104018</t>
  </si>
  <si>
    <t>Piggott High School</t>
  </si>
  <si>
    <t>1505000</t>
  </si>
  <si>
    <t>1505025</t>
  </si>
  <si>
    <t>1505026</t>
  </si>
  <si>
    <t>Wonderview High School</t>
  </si>
  <si>
    <t>1802005</t>
  </si>
  <si>
    <t>1802007</t>
  </si>
  <si>
    <t>2002007</t>
  </si>
  <si>
    <t>Fordyce High School</t>
  </si>
  <si>
    <t>2002008</t>
  </si>
  <si>
    <t>2403000</t>
  </si>
  <si>
    <t>2403011</t>
  </si>
  <si>
    <t>2403012</t>
  </si>
  <si>
    <t>County Line High School</t>
  </si>
  <si>
    <t>2601000</t>
  </si>
  <si>
    <t>2703009</t>
  </si>
  <si>
    <t>2703010</t>
  </si>
  <si>
    <t>Hope High School</t>
  </si>
  <si>
    <t>Hope Academy of Public Service (HAPS)</t>
  </si>
  <si>
    <t>Creative Action Team School (Cats) School</t>
  </si>
  <si>
    <t>3302000</t>
  </si>
  <si>
    <t>3302005</t>
  </si>
  <si>
    <t>3302006</t>
  </si>
  <si>
    <t>Melbourne High School</t>
  </si>
  <si>
    <t>3502000</t>
  </si>
  <si>
    <t>Friendship Aspire Academy Garland School</t>
  </si>
  <si>
    <t>Friendship Aspire Academy Middle School</t>
  </si>
  <si>
    <t>3904000</t>
  </si>
  <si>
    <t>Lee County</t>
  </si>
  <si>
    <t>3904010</t>
  </si>
  <si>
    <t>Whitten and Anna Strong Learning Academy School</t>
  </si>
  <si>
    <t>3904011</t>
  </si>
  <si>
    <t>Lee Senior High School</t>
  </si>
  <si>
    <t>4605703</t>
  </si>
  <si>
    <t>Washington 4-A Academy School</t>
  </si>
  <si>
    <t>County Line Elementary</t>
  </si>
  <si>
    <t>Piggott School District</t>
  </si>
  <si>
    <t>Wonderview School District</t>
  </si>
  <si>
    <t>Melbourne School District</t>
  </si>
  <si>
    <t>District Totals</t>
  </si>
  <si>
    <t>Arrie Goforth Elementary</t>
  </si>
  <si>
    <t>Pea Ridge Primary School</t>
  </si>
  <si>
    <t>Pea Ridge Intermediate School</t>
  </si>
  <si>
    <t>Lead Hill Elementary</t>
  </si>
  <si>
    <t xml:space="preserve">Hermitage Elementary </t>
  </si>
  <si>
    <t xml:space="preserve">Hampton Elementary </t>
  </si>
  <si>
    <t>Berryville Elementary</t>
  </si>
  <si>
    <t xml:space="preserve">Eureka Springs Elementary </t>
  </si>
  <si>
    <t>Grace Year 19-20</t>
  </si>
  <si>
    <t>Cycle End</t>
  </si>
  <si>
    <t xml:space="preserve">Park Elementary </t>
  </si>
  <si>
    <t xml:space="preserve">Concord Elementary </t>
  </si>
  <si>
    <t>Concord High School</t>
  </si>
  <si>
    <t xml:space="preserve">Wonderview Elementary </t>
  </si>
  <si>
    <t>Bay Elementary</t>
  </si>
  <si>
    <t xml:space="preserve">Buffalo Island Central Elementary  </t>
  </si>
  <si>
    <t>Buffalo Island Central High School</t>
  </si>
  <si>
    <t xml:space="preserve">Earle Elementary </t>
  </si>
  <si>
    <t>East Junior High School</t>
  </si>
  <si>
    <t>West Junior High School</t>
  </si>
  <si>
    <t>Wonder Junior High School</t>
  </si>
  <si>
    <t>Academies of West Memphis Senior High</t>
  </si>
  <si>
    <t xml:space="preserve">Charleston Elementary </t>
  </si>
  <si>
    <t>County Line School District</t>
  </si>
  <si>
    <t xml:space="preserve">Ozark Elementary </t>
  </si>
  <si>
    <t xml:space="preserve">Beryl Henry Upper Elementary </t>
  </si>
  <si>
    <t>Yerger Junior High School</t>
  </si>
  <si>
    <t xml:space="preserve">Glen Rose Elementary </t>
  </si>
  <si>
    <t xml:space="preserve">Magnet Cove Elementary </t>
  </si>
  <si>
    <t xml:space="preserve">Ouachita Elementary </t>
  </si>
  <si>
    <t>Calico Rock Elementary</t>
  </si>
  <si>
    <t xml:space="preserve">Melbourne Elementary </t>
  </si>
  <si>
    <t>Hoxie Elementary</t>
  </si>
  <si>
    <t>Hoxie High School</t>
  </si>
  <si>
    <t>Clarksville Elementary</t>
  </si>
  <si>
    <t>Clarksville Junior High School</t>
  </si>
  <si>
    <t xml:space="preserve">Eastside Elementrary </t>
  </si>
  <si>
    <t xml:space="preserve">Wooster Elementary </t>
  </si>
  <si>
    <t xml:space="preserve">Springhill Elementary </t>
  </si>
  <si>
    <t>Hillcrest Elementary</t>
  </si>
  <si>
    <t>Hillcrest High School</t>
  </si>
  <si>
    <t xml:space="preserve">England Elementary </t>
  </si>
  <si>
    <t>Mt. Judea School</t>
  </si>
  <si>
    <t>East Poinsett County Lepanto Elementary</t>
  </si>
  <si>
    <t>East Poinsett County Tyronza Elementary</t>
  </si>
  <si>
    <t xml:space="preserve">Little Rock Preparatory Academy Elementary </t>
  </si>
  <si>
    <t>Benton Junior High</t>
  </si>
  <si>
    <t>Cave City High Career &amp; Colligate Prepartory School</t>
  </si>
  <si>
    <t>Hugh Goodwin Elementary</t>
  </si>
  <si>
    <t>Northwest Elementary</t>
  </si>
  <si>
    <t>Retta Brown Elementary</t>
  </si>
  <si>
    <t>Yocum Elementary</t>
  </si>
  <si>
    <t>Barton Junior High School</t>
  </si>
  <si>
    <t>Washington Middle School</t>
  </si>
  <si>
    <t>Clinton Junior High</t>
  </si>
  <si>
    <t xml:space="preserve">Dermott Elementary </t>
  </si>
  <si>
    <t xml:space="preserve">Piggott Elementary </t>
  </si>
  <si>
    <t xml:space="preserve">Fordyce Elementary </t>
  </si>
  <si>
    <t xml:space="preserve">Poyen Elementary </t>
  </si>
  <si>
    <t xml:space="preserve">Mineral Springs Elementary </t>
  </si>
  <si>
    <t xml:space="preserve">Newport Elementary </t>
  </si>
  <si>
    <t>Broadmoor Elementary</t>
  </si>
  <si>
    <t>Thirty-Fourth Elementary</t>
  </si>
  <si>
    <t xml:space="preserve">Southwood Elementary </t>
  </si>
  <si>
    <t xml:space="preserve">Paris Elementary </t>
  </si>
  <si>
    <t>Bobby Barrett Elementary</t>
  </si>
  <si>
    <t xml:space="preserve">Prescott Elementary </t>
  </si>
  <si>
    <t xml:space="preserve">Perryville Elementary </t>
  </si>
  <si>
    <t xml:space="preserve">Kirby Elementary </t>
  </si>
  <si>
    <t xml:space="preserve">Acorn Elementary </t>
  </si>
  <si>
    <t xml:space="preserve">Hector Elementary </t>
  </si>
  <si>
    <t xml:space="preserve">Booker Elementary </t>
  </si>
  <si>
    <t xml:space="preserve">Bale Elementary </t>
  </si>
  <si>
    <t xml:space="preserve">Brady Elementary </t>
  </si>
  <si>
    <t xml:space="preserve">McDermott Elementary </t>
  </si>
  <si>
    <t xml:space="preserve">Carver Elementary </t>
  </si>
  <si>
    <t xml:space="preserve">Fair Park Elementary </t>
  </si>
  <si>
    <t xml:space="preserve">Forest Park Elementary </t>
  </si>
  <si>
    <t xml:space="preserve">Gibbs Elementary </t>
  </si>
  <si>
    <t xml:space="preserve">Western Hills Elementary </t>
  </si>
  <si>
    <t xml:space="preserve">Jefferson Elementary </t>
  </si>
  <si>
    <t xml:space="preserve">Meadowcliff Elementary </t>
  </si>
  <si>
    <t xml:space="preserve">King Elementary </t>
  </si>
  <si>
    <t xml:space="preserve">Pulaski Heights Elementary </t>
  </si>
  <si>
    <t>Romine Elementary</t>
  </si>
  <si>
    <t xml:space="preserve">Stephens Elementary </t>
  </si>
  <si>
    <t xml:space="preserve">Williams Elementary </t>
  </si>
  <si>
    <t xml:space="preserve">Terry Elementary </t>
  </si>
  <si>
    <t xml:space="preserve">Fulbright Elementary </t>
  </si>
  <si>
    <t xml:space="preserve">Rockefeller Elementary </t>
  </si>
  <si>
    <t xml:space="preserve">Baseline Elementary </t>
  </si>
  <si>
    <t xml:space="preserve">Dodd Elementary </t>
  </si>
  <si>
    <t xml:space="preserve">Mabelvale Elementary </t>
  </si>
  <si>
    <t>Otter Creek Elementary</t>
  </si>
  <si>
    <t xml:space="preserve">Wakefield Elementary </t>
  </si>
  <si>
    <t>Roberts Elementary</t>
  </si>
  <si>
    <t xml:space="preserve">Watson Elementary </t>
  </si>
  <si>
    <t xml:space="preserve">Chicot Elementary </t>
  </si>
  <si>
    <t xml:space="preserve">Geyer Springs Elementary </t>
  </si>
  <si>
    <t>Forrest City Junior High School</t>
  </si>
  <si>
    <t>Stewart Elementary</t>
  </si>
  <si>
    <t xml:space="preserve">Waaldron Elementary </t>
  </si>
  <si>
    <t xml:space="preserve">Marshall Elementary </t>
  </si>
  <si>
    <t>HL Lubker Elementary</t>
  </si>
  <si>
    <t xml:space="preserve">Bradford Elementary </t>
  </si>
  <si>
    <t>Nettleton Junior High</t>
  </si>
  <si>
    <t>2306029</t>
  </si>
  <si>
    <t>2306030</t>
  </si>
  <si>
    <t>Mt. Vernon-Enola High School</t>
  </si>
  <si>
    <t xml:space="preserve">Mt. Vernon-Enola Elementary </t>
  </si>
  <si>
    <t>Jackson County School District</t>
  </si>
  <si>
    <t>Swifton Middle School</t>
  </si>
  <si>
    <t>TuckermAN Elementary</t>
  </si>
  <si>
    <t>Tuckerman High School</t>
  </si>
  <si>
    <t>Dollarway School District</t>
  </si>
  <si>
    <t>Friendship Aspire Academy Charter School District</t>
  </si>
  <si>
    <t>5205000</t>
  </si>
  <si>
    <t>Harmony Grove-Ouachita County</t>
  </si>
  <si>
    <t>5205011</t>
  </si>
  <si>
    <t>Sparkman Elementary School District</t>
  </si>
  <si>
    <t>5205012</t>
  </si>
  <si>
    <t>Sparkman High School</t>
  </si>
  <si>
    <t>5205028</t>
  </si>
  <si>
    <t>Harmony Grove Elementary School</t>
  </si>
  <si>
    <t>5205029</t>
  </si>
  <si>
    <t>3502006</t>
  </si>
  <si>
    <t>3502009</t>
  </si>
  <si>
    <t>3502010</t>
  </si>
  <si>
    <t>Mathews Elementry</t>
  </si>
  <si>
    <t>Morehead Middle School</t>
  </si>
  <si>
    <t>Dollarway High School</t>
  </si>
  <si>
    <t>Cutter Morning Star School District</t>
  </si>
  <si>
    <t>Cutter Morning Star Elementary</t>
  </si>
  <si>
    <t>Cutter Morning Star High School</t>
  </si>
  <si>
    <t>2601001</t>
  </si>
  <si>
    <t>2601002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</si>
</sst>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4"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sz val="8"/>
      <name val="Calibri"/>
      <family val="2"/>
      <scheme val="minor"/>
    </font>
    <font>
      <sz val="8"/>
      <color theme="1"/>
      <name val="Calibri"/>
      <family val="2"/>
      <scheme val="minor"/>
    </font>
    <font>
      <sz val="7"/>
      <color theme="1"/>
      <name val="Calibri"/>
      <family val="2"/>
      <scheme val="minor"/>
    </font>
    <font>
      <b/>
      <i/>
      <sz val="12"/>
      <color theme="1"/>
      <name val="Calibri"/>
      <family val="2"/>
      <scheme val="minor"/>
    </font>
    <font>
      <b/>
      <sz val="14"/>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sz val="7.5"/>
      <color theme="1"/>
      <name val="Calibri"/>
      <family val="2"/>
      <scheme val="minor"/>
    </font>
    <font>
      <b/>
      <sz val="22"/>
      <color theme="1"/>
      <name val="Calibri"/>
      <family val="2"/>
      <scheme val="minor"/>
    </font>
    <font>
      <b/>
      <sz val="10"/>
      <name val="Calibri"/>
      <family val="2"/>
      <scheme val="minor"/>
    </font>
    <font>
      <b/>
      <u val="double"/>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b/>
      <i/>
      <sz val="12"/>
      <color rgb="FF0033CC"/>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1"/>
      <color theme="1"/>
      <name val="Calibri"/>
      <family val="2"/>
      <scheme val="minor"/>
    </font>
    <font>
      <sz val="11"/>
      <color rgb="FF000000"/>
      <name val="Calibri"/>
      <family val="2"/>
    </font>
    <font>
      <sz val="11"/>
      <color theme="1"/>
      <name val="Calibri"/>
      <family val="2"/>
    </font>
    <font>
      <sz val="11"/>
      <name val="Calibri"/>
      <family val="2"/>
    </font>
    <font>
      <sz val="11"/>
      <color indexed="8"/>
      <name val="Calibri"/>
      <family val="2"/>
    </font>
    <font>
      <sz val="11"/>
      <color indexed="8"/>
      <name val="Calibri"/>
    </font>
    <font>
      <b/>
      <sz val="11"/>
      <color theme="1"/>
      <name val="Calibri"/>
      <family val="2"/>
    </font>
    <font>
      <b/>
      <sz val="11"/>
      <color indexed="8"/>
      <name val="Calibri"/>
      <family val="2"/>
    </font>
    <font>
      <b/>
      <sz val="11"/>
      <name val="Calibri"/>
      <family val="2"/>
    </font>
    <font>
      <b/>
      <sz val="11"/>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1"/>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top style="thick">
        <color indexed="64"/>
      </top>
      <bottom style="medium">
        <color indexed="64"/>
      </bottom>
      <diagonal/>
    </border>
    <border>
      <left style="thick">
        <color indexed="64"/>
      </left>
      <right/>
      <top style="medium">
        <color indexed="64"/>
      </top>
      <bottom style="thin">
        <color theme="0" tint="-0.499984740745262"/>
      </bottom>
      <diagonal/>
    </border>
    <border>
      <left style="thick">
        <color indexed="64"/>
      </left>
      <right style="thick">
        <color indexed="64"/>
      </right>
      <top style="medium">
        <color indexed="64"/>
      </top>
      <bottom style="thin">
        <color theme="0" tint="-0.499984740745262"/>
      </bottom>
      <diagonal/>
    </border>
    <border>
      <left style="thick">
        <color indexed="64"/>
      </left>
      <right style="thick">
        <color indexed="64"/>
      </right>
      <top/>
      <bottom style="thin">
        <color theme="0" tint="-0.499984740745262"/>
      </bottom>
      <diagonal/>
    </border>
    <border>
      <left style="thick">
        <color indexed="64"/>
      </left>
      <right/>
      <top/>
      <bottom style="thin">
        <color theme="0" tint="-0.499984740745262"/>
      </bottom>
      <diagonal/>
    </border>
    <border>
      <left style="thick">
        <color auto="1"/>
      </left>
      <right/>
      <top style="thin">
        <color theme="0" tint="-0.499984740745262"/>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n">
        <color theme="0" tint="-0.499984740745262"/>
      </bottom>
      <diagonal/>
    </border>
    <border>
      <left style="thick">
        <color indexed="64"/>
      </left>
      <right style="thick">
        <color indexed="64"/>
      </right>
      <top style="thick">
        <color indexed="64"/>
      </top>
      <bottom style="thick">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auto="1"/>
      </left>
      <right style="thin">
        <color auto="1"/>
      </right>
      <top/>
      <bottom style="thin">
        <color auto="1"/>
      </bottom>
      <diagonal/>
    </border>
  </borders>
  <cellStyleXfs count="2">
    <xf numFmtId="0" fontId="0" fillId="0" borderId="0"/>
    <xf numFmtId="9" fontId="24" fillId="0" borderId="0" applyFont="0" applyFill="0" applyBorder="0" applyAlignment="0" applyProtection="0"/>
  </cellStyleXfs>
  <cellXfs count="286">
    <xf numFmtId="0" fontId="0" fillId="0" borderId="0" xfId="0"/>
    <xf numFmtId="0" fontId="0" fillId="0" borderId="0" xfId="0" applyProtection="1">
      <protection locked="0"/>
    </xf>
    <xf numFmtId="0" fontId="4" fillId="0" borderId="7" xfId="0" applyFont="1" applyFill="1" applyBorder="1" applyAlignment="1" applyProtection="1">
      <alignment horizontal="center" wrapText="1"/>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0" fontId="6" fillId="0" borderId="0" xfId="0" applyFont="1" applyProtection="1">
      <protection locked="0"/>
    </xf>
    <xf numFmtId="0" fontId="6" fillId="0" borderId="0" xfId="0" applyFont="1"/>
    <xf numFmtId="0" fontId="3"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7" fillId="2" borderId="16"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9"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0" xfId="0" applyBorder="1" applyAlignment="1" applyProtection="1">
      <alignment horizontal="center" wrapText="1"/>
      <protection locked="0"/>
    </xf>
    <xf numFmtId="0" fontId="0" fillId="0" borderId="0" xfId="0" applyBorder="1" applyProtection="1">
      <protection locked="0"/>
    </xf>
    <xf numFmtId="0" fontId="11" fillId="2" borderId="16"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7" fillId="2" borderId="18"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18" fillId="5" borderId="15"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wrapText="1"/>
      <protection locked="0"/>
    </xf>
    <xf numFmtId="0" fontId="18" fillId="3" borderId="15"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9" fillId="0" borderId="0" xfId="0" applyFont="1" applyAlignment="1">
      <alignment horizontal="left" vertical="center"/>
    </xf>
    <xf numFmtId="0" fontId="14" fillId="0" borderId="0" xfId="0" applyFont="1" applyAlignment="1">
      <alignment horizontal="center" vertical="center"/>
    </xf>
    <xf numFmtId="0" fontId="3" fillId="0" borderId="0" xfId="0" applyFont="1" applyBorder="1" applyAlignment="1" applyProtection="1">
      <alignment horizontal="center" vertical="center" wrapText="1"/>
      <protection locked="0"/>
    </xf>
    <xf numFmtId="0" fontId="0" fillId="0" borderId="0" xfId="0" applyAlignment="1">
      <alignment horizontal="center"/>
    </xf>
    <xf numFmtId="0" fontId="21" fillId="0" borderId="0" xfId="0" applyFont="1" applyAlignment="1">
      <alignment vertical="center" wrapText="1"/>
    </xf>
    <xf numFmtId="0" fontId="21" fillId="0" borderId="0" xfId="0" applyFont="1" applyAlignment="1">
      <alignment vertical="center"/>
    </xf>
    <xf numFmtId="0" fontId="21" fillId="6" borderId="0" xfId="0" applyFont="1" applyFill="1" applyAlignment="1">
      <alignment vertical="center" wrapText="1"/>
    </xf>
    <xf numFmtId="0" fontId="17" fillId="2" borderId="20" xfId="0" applyFont="1" applyFill="1" applyBorder="1" applyAlignment="1" applyProtection="1">
      <alignment horizontal="center" vertical="center" wrapText="1"/>
      <protection locked="0"/>
    </xf>
    <xf numFmtId="0" fontId="0" fillId="0" borderId="0" xfId="0" applyBorder="1"/>
    <xf numFmtId="10" fontId="0" fillId="0" borderId="0" xfId="0" applyNumberFormat="1"/>
    <xf numFmtId="10" fontId="6" fillId="0" borderId="0" xfId="0" applyNumberFormat="1" applyFont="1"/>
    <xf numFmtId="10" fontId="7" fillId="0" borderId="0" xfId="0" applyNumberFormat="1" applyFont="1" applyAlignment="1" applyProtection="1">
      <alignment vertical="center"/>
      <protection locked="0"/>
    </xf>
    <xf numFmtId="0" fontId="6" fillId="0" borderId="0" xfId="0" applyFont="1" applyBorder="1"/>
    <xf numFmtId="0" fontId="7" fillId="0" borderId="0" xfId="0" applyFont="1" applyBorder="1" applyAlignment="1" applyProtection="1">
      <alignment vertical="center"/>
      <protection locked="0"/>
    </xf>
    <xf numFmtId="0" fontId="18" fillId="2" borderId="13" xfId="0" applyFont="1" applyFill="1" applyBorder="1" applyAlignment="1" applyProtection="1">
      <alignment horizontal="right" vertical="center" wrapText="1"/>
      <protection locked="0"/>
    </xf>
    <xf numFmtId="0" fontId="13" fillId="2" borderId="16" xfId="0" applyFont="1" applyFill="1" applyBorder="1" applyAlignment="1" applyProtection="1">
      <alignment horizontal="right" vertical="center" wrapText="1"/>
      <protection locked="0"/>
    </xf>
    <xf numFmtId="0" fontId="0" fillId="0" borderId="0" xfId="0" applyAlignment="1">
      <alignment horizontal="right"/>
    </xf>
    <xf numFmtId="49" fontId="0" fillId="0" borderId="0" xfId="0" applyNumberFormat="1"/>
    <xf numFmtId="49" fontId="0" fillId="0" borderId="0" xfId="0" applyNumberFormat="1" applyProtection="1">
      <protection locked="0"/>
    </xf>
    <xf numFmtId="49" fontId="10" fillId="0" borderId="0" xfId="0" applyNumberFormat="1" applyFont="1" applyProtection="1">
      <protection locked="0"/>
    </xf>
    <xf numFmtId="49" fontId="0" fillId="0" borderId="0" xfId="0" applyNumberFormat="1" applyAlignment="1" applyProtection="1">
      <alignment horizontal="left"/>
      <protection locked="0"/>
    </xf>
    <xf numFmtId="49" fontId="3" fillId="0" borderId="4" xfId="0" applyNumberFormat="1" applyFont="1" applyBorder="1" applyAlignment="1" applyProtection="1">
      <alignment horizontal="center" vertical="center" wrapText="1"/>
      <protection locked="0"/>
    </xf>
    <xf numFmtId="49" fontId="0" fillId="0" borderId="4" xfId="0" applyNumberFormat="1" applyBorder="1" applyAlignment="1" applyProtection="1">
      <alignment horizontal="left" wrapText="1"/>
      <protection locked="0"/>
    </xf>
    <xf numFmtId="49" fontId="0" fillId="0" borderId="4" xfId="0" applyNumberFormat="1" applyBorder="1" applyAlignment="1" applyProtection="1">
      <alignment wrapText="1"/>
      <protection locked="0"/>
    </xf>
    <xf numFmtId="49" fontId="1" fillId="2" borderId="9" xfId="0" applyNumberFormat="1" applyFont="1" applyFill="1" applyBorder="1" applyAlignment="1" applyProtection="1">
      <alignment horizontal="center"/>
      <protection locked="0"/>
    </xf>
    <xf numFmtId="49" fontId="1" fillId="2" borderId="10" xfId="0" applyNumberFormat="1" applyFont="1" applyFill="1" applyBorder="1" applyAlignment="1" applyProtection="1">
      <alignment horizontal="center"/>
      <protection locked="0"/>
    </xf>
    <xf numFmtId="49" fontId="1" fillId="2" borderId="9" xfId="0" applyNumberFormat="1" applyFont="1" applyFill="1" applyBorder="1" applyAlignment="1" applyProtection="1">
      <alignment horizontal="left"/>
      <protection locked="0"/>
    </xf>
    <xf numFmtId="49" fontId="17" fillId="2" borderId="13" xfId="0" applyNumberFormat="1" applyFont="1" applyFill="1" applyBorder="1" applyAlignment="1" applyProtection="1">
      <alignment horizontal="center" vertical="center"/>
      <protection locked="0"/>
    </xf>
    <xf numFmtId="49" fontId="17" fillId="2" borderId="14" xfId="0" applyNumberFormat="1"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left" vertical="center"/>
      <protection locked="0"/>
    </xf>
    <xf numFmtId="49" fontId="11" fillId="2" borderId="16" xfId="0" applyNumberFormat="1" applyFont="1" applyFill="1" applyBorder="1" applyAlignment="1" applyProtection="1">
      <alignment horizontal="center" vertical="center" wrapText="1"/>
      <protection locked="0"/>
    </xf>
    <xf numFmtId="49" fontId="11" fillId="2" borderId="16" xfId="0" applyNumberFormat="1" applyFont="1" applyFill="1" applyBorder="1" applyAlignment="1" applyProtection="1">
      <alignment horizontal="left" vertical="center" wrapText="1"/>
      <protection locked="0"/>
    </xf>
    <xf numFmtId="49" fontId="0" fillId="0" borderId="0" xfId="0" applyNumberFormat="1" applyAlignment="1">
      <alignment horizontal="left"/>
    </xf>
    <xf numFmtId="0" fontId="0" fillId="0" borderId="21" xfId="0" applyBorder="1"/>
    <xf numFmtId="0" fontId="0" fillId="0" borderId="22" xfId="0" applyBorder="1"/>
    <xf numFmtId="49" fontId="0" fillId="0" borderId="22" xfId="0" applyNumberFormat="1" applyFill="1" applyBorder="1"/>
    <xf numFmtId="0" fontId="0" fillId="0" borderId="22" xfId="0" applyBorder="1" applyAlignment="1">
      <alignment horizontal="center"/>
    </xf>
    <xf numFmtId="49" fontId="0" fillId="0" borderId="22" xfId="0" applyNumberFormat="1" applyBorder="1" applyAlignment="1">
      <alignment horizontal="left"/>
    </xf>
    <xf numFmtId="49" fontId="0" fillId="0" borderId="22" xfId="0" applyNumberFormat="1" applyBorder="1"/>
    <xf numFmtId="0" fontId="0" fillId="0" borderId="22" xfId="0" applyBorder="1" applyAlignment="1">
      <alignment horizontal="right"/>
    </xf>
    <xf numFmtId="164" fontId="0" fillId="0" borderId="22" xfId="0" applyNumberFormat="1" applyBorder="1"/>
    <xf numFmtId="0" fontId="0" fillId="0" borderId="23" xfId="0" applyBorder="1"/>
    <xf numFmtId="0" fontId="0" fillId="0" borderId="24" xfId="0" applyBorder="1"/>
    <xf numFmtId="49" fontId="26" fillId="0" borderId="0" xfId="0" applyNumberFormat="1" applyFont="1" applyFill="1" applyBorder="1" applyProtection="1">
      <protection locked="0"/>
    </xf>
    <xf numFmtId="10" fontId="26" fillId="0" borderId="0" xfId="0" applyNumberFormat="1" applyFont="1" applyFill="1" applyBorder="1"/>
    <xf numFmtId="0" fontId="0" fillId="0" borderId="0" xfId="0" applyFill="1" applyBorder="1"/>
    <xf numFmtId="0" fontId="26" fillId="0" borderId="0" xfId="0" quotePrefix="1"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xf numFmtId="164" fontId="26" fillId="0" borderId="0" xfId="0" applyNumberFormat="1" applyFont="1" applyFill="1" applyBorder="1"/>
    <xf numFmtId="49" fontId="26" fillId="0" borderId="0" xfId="0" applyNumberFormat="1" applyFont="1" applyFill="1" applyBorder="1" applyAlignment="1" applyProtection="1">
      <alignment horizontal="left"/>
      <protection locked="0"/>
    </xf>
    <xf numFmtId="10" fontId="26" fillId="0" borderId="0" xfId="0" applyNumberFormat="1" applyFont="1" applyFill="1" applyBorder="1" applyAlignment="1">
      <alignment horizontal="right"/>
    </xf>
    <xf numFmtId="0" fontId="26" fillId="0" borderId="0" xfId="0" applyFont="1" applyFill="1" applyBorder="1" applyAlignment="1"/>
    <xf numFmtId="0" fontId="26" fillId="7" borderId="0" xfId="0" applyFont="1" applyFill="1" applyBorder="1"/>
    <xf numFmtId="49" fontId="26" fillId="0" borderId="0" xfId="0" applyNumberFormat="1" applyFont="1" applyFill="1" applyBorder="1"/>
    <xf numFmtId="49" fontId="0" fillId="0" borderId="0" xfId="0" applyNumberFormat="1" applyFill="1" applyBorder="1" applyProtection="1">
      <protection locked="0"/>
    </xf>
    <xf numFmtId="0" fontId="0" fillId="0" borderId="0" xfId="0" applyFill="1" applyBorder="1" applyProtection="1">
      <protection locked="0"/>
    </xf>
    <xf numFmtId="10" fontId="0" fillId="0" borderId="0" xfId="0" applyNumberFormat="1" applyFill="1" applyBorder="1"/>
    <xf numFmtId="0" fontId="0" fillId="0" borderId="0" xfId="0" quotePrefix="1" applyFill="1" applyBorder="1" applyAlignment="1">
      <alignment horizontal="center"/>
    </xf>
    <xf numFmtId="0" fontId="0" fillId="0" borderId="0" xfId="0" applyFill="1" applyBorder="1" applyAlignment="1">
      <alignment horizontal="center"/>
    </xf>
    <xf numFmtId="164" fontId="0" fillId="0" borderId="0" xfId="0" applyNumberFormat="1" applyFill="1" applyBorder="1"/>
    <xf numFmtId="0" fontId="26" fillId="0" borderId="0" xfId="0" applyFont="1" applyBorder="1"/>
    <xf numFmtId="9" fontId="0" fillId="0" borderId="0" xfId="0" applyNumberFormat="1" applyFill="1" applyBorder="1"/>
    <xf numFmtId="49" fontId="0" fillId="0" borderId="23" xfId="0" applyNumberFormat="1" applyFill="1" applyBorder="1" applyProtection="1">
      <protection locked="0"/>
    </xf>
    <xf numFmtId="0" fontId="0" fillId="0" borderId="23" xfId="0" applyFill="1" applyBorder="1" applyProtection="1">
      <protection locked="0"/>
    </xf>
    <xf numFmtId="49" fontId="0" fillId="0" borderId="23" xfId="0" applyNumberFormat="1" applyBorder="1" applyProtection="1">
      <protection locked="0"/>
    </xf>
    <xf numFmtId="0" fontId="0" fillId="0" borderId="23" xfId="0" applyBorder="1" applyProtection="1">
      <protection locked="0"/>
    </xf>
    <xf numFmtId="10" fontId="0" fillId="0" borderId="23" xfId="0" applyNumberFormat="1" applyBorder="1"/>
    <xf numFmtId="9" fontId="0" fillId="0" borderId="23" xfId="0" applyNumberFormat="1" applyBorder="1"/>
    <xf numFmtId="0" fontId="0" fillId="0" borderId="23" xfId="0" quotePrefix="1" applyBorder="1" applyAlignment="1">
      <alignment horizontal="center"/>
    </xf>
    <xf numFmtId="0" fontId="0" fillId="0" borderId="23" xfId="0" applyBorder="1" applyAlignment="1">
      <alignment horizontal="center"/>
    </xf>
    <xf numFmtId="164" fontId="0" fillId="0" borderId="23" xfId="0" applyNumberFormat="1" applyBorder="1"/>
    <xf numFmtId="0" fontId="26" fillId="0" borderId="0" xfId="0" applyFont="1" applyFill="1" applyBorder="1" applyProtection="1">
      <protection locked="0"/>
    </xf>
    <xf numFmtId="0" fontId="26" fillId="6" borderId="0" xfId="0" applyFont="1" applyFill="1" applyBorder="1"/>
    <xf numFmtId="49" fontId="0" fillId="0" borderId="0" xfId="0" applyNumberFormat="1" applyFill="1" applyBorder="1" applyAlignment="1">
      <alignment horizontal="left"/>
    </xf>
    <xf numFmtId="49" fontId="0" fillId="0" borderId="0" xfId="0" applyNumberFormat="1" applyFill="1" applyBorder="1"/>
    <xf numFmtId="10" fontId="0" fillId="0" borderId="0" xfId="0" applyNumberFormat="1" applyFill="1" applyBorder="1" applyAlignment="1">
      <alignment horizontal="right"/>
    </xf>
    <xf numFmtId="0" fontId="0" fillId="0" borderId="0" xfId="0" applyFill="1" applyBorder="1" applyAlignment="1">
      <alignment horizontal="right"/>
    </xf>
    <xf numFmtId="10" fontId="0" fillId="0" borderId="0" xfId="0" applyNumberFormat="1" applyBorder="1"/>
    <xf numFmtId="49" fontId="0" fillId="0" borderId="0" xfId="0" applyNumberFormat="1" applyBorder="1" applyProtection="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xf numFmtId="49" fontId="30" fillId="9" borderId="0" xfId="0" applyNumberFormat="1" applyFont="1" applyFill="1" applyBorder="1" applyProtection="1">
      <protection locked="0"/>
    </xf>
    <xf numFmtId="0" fontId="30" fillId="9" borderId="0" xfId="0" applyFont="1" applyFill="1" applyBorder="1" applyProtection="1">
      <protection locked="0"/>
    </xf>
    <xf numFmtId="10" fontId="30" fillId="9" borderId="0" xfId="0" applyNumberFormat="1" applyFont="1" applyFill="1" applyBorder="1"/>
    <xf numFmtId="0" fontId="30" fillId="9" borderId="0" xfId="0" quotePrefix="1" applyFont="1" applyFill="1" applyBorder="1" applyAlignment="1">
      <alignment horizontal="center"/>
    </xf>
    <xf numFmtId="0" fontId="30" fillId="9" borderId="0" xfId="0" applyFont="1" applyFill="1" applyBorder="1" applyAlignment="1">
      <alignment horizontal="center"/>
    </xf>
    <xf numFmtId="0" fontId="30" fillId="9" borderId="0" xfId="0" applyFont="1" applyFill="1" applyBorder="1"/>
    <xf numFmtId="164" fontId="30" fillId="9" borderId="0" xfId="0" applyNumberFormat="1" applyFont="1" applyFill="1" applyBorder="1"/>
    <xf numFmtId="10" fontId="30" fillId="0" borderId="0" xfId="0" applyNumberFormat="1" applyFont="1" applyFill="1" applyBorder="1"/>
    <xf numFmtId="0" fontId="30" fillId="0" borderId="0" xfId="0" applyFont="1" applyFill="1" applyBorder="1"/>
    <xf numFmtId="49" fontId="30" fillId="9" borderId="0" xfId="0" applyNumberFormat="1" applyFont="1" applyFill="1" applyBorder="1" applyAlignment="1" applyProtection="1">
      <alignment horizontal="left"/>
      <protection locked="0"/>
    </xf>
    <xf numFmtId="10" fontId="30" fillId="9" borderId="0" xfId="0" applyNumberFormat="1" applyFont="1" applyFill="1" applyBorder="1" applyAlignment="1">
      <alignment horizontal="right"/>
    </xf>
    <xf numFmtId="0" fontId="30" fillId="9" borderId="0" xfId="0" applyFont="1" applyFill="1" applyBorder="1" applyAlignment="1"/>
    <xf numFmtId="49" fontId="31" fillId="9" borderId="0" xfId="0" applyNumberFormat="1" applyFont="1" applyFill="1" applyBorder="1" applyAlignment="1">
      <alignment wrapText="1"/>
    </xf>
    <xf numFmtId="49" fontId="26" fillId="9" borderId="0" xfId="0" applyNumberFormat="1" applyFont="1" applyFill="1" applyBorder="1" applyProtection="1">
      <protection locked="0"/>
    </xf>
    <xf numFmtId="0" fontId="26" fillId="0" borderId="0" xfId="0" applyFont="1" applyFill="1" applyBorder="1" applyAlignment="1">
      <alignment vertical="top" wrapText="1"/>
    </xf>
    <xf numFmtId="14" fontId="26" fillId="0" borderId="0" xfId="0" applyNumberFormat="1" applyFont="1" applyFill="1" applyBorder="1"/>
    <xf numFmtId="0" fontId="30" fillId="10" borderId="0" xfId="0" applyFont="1" applyFill="1" applyBorder="1" applyAlignment="1"/>
    <xf numFmtId="0" fontId="30" fillId="0" borderId="0" xfId="0" applyFont="1" applyFill="1" applyBorder="1" applyAlignment="1"/>
    <xf numFmtId="14" fontId="30" fillId="9" borderId="0" xfId="0" applyNumberFormat="1" applyFont="1" applyFill="1" applyBorder="1"/>
    <xf numFmtId="0" fontId="30" fillId="0" borderId="0" xfId="0" applyFont="1" applyFill="1" applyBorder="1" applyAlignment="1">
      <alignment vertical="top" wrapText="1"/>
    </xf>
    <xf numFmtId="0" fontId="31" fillId="9" borderId="0" xfId="0" applyFont="1" applyFill="1" applyBorder="1" applyAlignment="1">
      <alignment wrapText="1"/>
    </xf>
    <xf numFmtId="0" fontId="28" fillId="0" borderId="0" xfId="0" applyFont="1" applyFill="1" applyBorder="1" applyAlignment="1">
      <alignment wrapText="1"/>
    </xf>
    <xf numFmtId="0" fontId="26" fillId="0" borderId="0" xfId="0" applyFont="1" applyFill="1" applyBorder="1" applyAlignment="1">
      <alignment horizontal="left" vertical="top"/>
    </xf>
    <xf numFmtId="0" fontId="28" fillId="0" borderId="0" xfId="0" applyNumberFormat="1" applyFont="1" applyFill="1" applyBorder="1" applyAlignment="1"/>
    <xf numFmtId="164" fontId="26" fillId="0" borderId="0" xfId="0" applyNumberFormat="1" applyFont="1" applyFill="1" applyBorder="1" applyAlignment="1">
      <alignment horizontal="right"/>
    </xf>
    <xf numFmtId="10" fontId="27" fillId="0" borderId="0" xfId="0" applyNumberFormat="1" applyFont="1" applyFill="1" applyBorder="1" applyAlignment="1">
      <alignment horizontal="right"/>
    </xf>
    <xf numFmtId="49" fontId="28" fillId="0" borderId="0" xfId="0" applyNumberFormat="1" applyFont="1" applyFill="1" applyBorder="1" applyAlignment="1"/>
    <xf numFmtId="49" fontId="28" fillId="0" borderId="0" xfId="0" applyNumberFormat="1" applyFont="1" applyFill="1" applyBorder="1" applyAlignment="1">
      <alignment horizontal="left"/>
    </xf>
    <xf numFmtId="10" fontId="28" fillId="0" borderId="0" xfId="0" applyNumberFormat="1" applyFont="1" applyFill="1" applyBorder="1" applyAlignment="1">
      <alignment horizontal="right"/>
    </xf>
    <xf numFmtId="0" fontId="28" fillId="0" borderId="0" xfId="0" applyNumberFormat="1" applyFont="1" applyFill="1" applyBorder="1" applyAlignment="1">
      <alignment horizontal="center"/>
    </xf>
    <xf numFmtId="1" fontId="28" fillId="0" borderId="0" xfId="0" applyNumberFormat="1" applyFont="1" applyFill="1" applyBorder="1" applyAlignment="1">
      <alignment horizontal="center"/>
    </xf>
    <xf numFmtId="1" fontId="28" fillId="0" borderId="0" xfId="0" applyNumberFormat="1" applyFont="1" applyFill="1" applyBorder="1" applyAlignment="1"/>
    <xf numFmtId="164" fontId="28" fillId="0" borderId="0" xfId="0" applyNumberFormat="1" applyFont="1" applyFill="1" applyBorder="1" applyAlignment="1"/>
    <xf numFmtId="0" fontId="28" fillId="0" borderId="0" xfId="0" applyFont="1" applyFill="1" applyBorder="1" applyAlignment="1"/>
    <xf numFmtId="49" fontId="26" fillId="0" borderId="0" xfId="0" applyNumberFormat="1" applyFont="1" applyFill="1" applyBorder="1" applyAlignment="1"/>
    <xf numFmtId="10" fontId="26" fillId="0" borderId="0" xfId="0" applyNumberFormat="1" applyFont="1" applyFill="1" applyBorder="1" applyAlignment="1"/>
    <xf numFmtId="164" fontId="26" fillId="0" borderId="0" xfId="0" applyNumberFormat="1" applyFont="1" applyFill="1" applyBorder="1" applyAlignment="1"/>
    <xf numFmtId="49" fontId="30" fillId="9" borderId="0" xfId="0" applyNumberFormat="1" applyFont="1" applyFill="1" applyBorder="1" applyAlignment="1" applyProtection="1">
      <alignment wrapText="1"/>
      <protection locked="0"/>
    </xf>
    <xf numFmtId="49" fontId="26" fillId="0" borderId="0" xfId="0" applyNumberFormat="1" applyFont="1" applyFill="1" applyBorder="1" applyAlignment="1" applyProtection="1">
      <alignment wrapText="1"/>
      <protection locked="0"/>
    </xf>
    <xf numFmtId="10" fontId="26" fillId="9" borderId="0" xfId="0" applyNumberFormat="1" applyFont="1" applyFill="1" applyBorder="1"/>
    <xf numFmtId="0" fontId="26" fillId="9" borderId="0" xfId="0" quotePrefix="1" applyFont="1" applyFill="1" applyBorder="1" applyAlignment="1">
      <alignment horizontal="center"/>
    </xf>
    <xf numFmtId="0" fontId="26" fillId="9" borderId="0" xfId="0" applyFont="1" applyFill="1" applyBorder="1" applyAlignment="1">
      <alignment horizontal="center"/>
    </xf>
    <xf numFmtId="0" fontId="26" fillId="9" borderId="0" xfId="0" applyFont="1" applyFill="1" applyBorder="1"/>
    <xf numFmtId="164" fontId="26" fillId="9" borderId="0" xfId="0" applyNumberFormat="1" applyFont="1" applyFill="1" applyBorder="1"/>
    <xf numFmtId="164" fontId="30" fillId="9" borderId="0" xfId="0" applyNumberFormat="1" applyFont="1" applyFill="1" applyBorder="1" applyAlignment="1">
      <alignment horizontal="right"/>
    </xf>
    <xf numFmtId="0" fontId="28" fillId="9" borderId="0" xfId="0" applyFont="1" applyFill="1" applyBorder="1" applyAlignment="1">
      <alignment wrapText="1"/>
    </xf>
    <xf numFmtId="10" fontId="32" fillId="9" borderId="0" xfId="0" applyNumberFormat="1" applyFont="1" applyFill="1" applyBorder="1" applyAlignment="1">
      <alignment horizontal="right"/>
    </xf>
    <xf numFmtId="0" fontId="31" fillId="0" borderId="0" xfId="0" applyNumberFormat="1" applyFont="1" applyFill="1" applyBorder="1" applyAlignment="1"/>
    <xf numFmtId="49" fontId="31" fillId="9" borderId="0" xfId="0" applyNumberFormat="1" applyFont="1" applyFill="1" applyBorder="1" applyAlignment="1"/>
    <xf numFmtId="49" fontId="31" fillId="9" borderId="0" xfId="0" applyNumberFormat="1" applyFont="1" applyFill="1" applyBorder="1" applyAlignment="1">
      <alignment horizontal="left"/>
    </xf>
    <xf numFmtId="10" fontId="31" fillId="9" borderId="0" xfId="0" applyNumberFormat="1" applyFont="1" applyFill="1" applyBorder="1" applyAlignment="1">
      <alignment horizontal="right"/>
    </xf>
    <xf numFmtId="0" fontId="31" fillId="9" borderId="0" xfId="0" applyNumberFormat="1" applyFont="1" applyFill="1" applyBorder="1" applyAlignment="1">
      <alignment horizontal="center"/>
    </xf>
    <xf numFmtId="1" fontId="31" fillId="9" borderId="0" xfId="0" applyNumberFormat="1" applyFont="1" applyFill="1" applyBorder="1" applyAlignment="1">
      <alignment horizontal="center"/>
    </xf>
    <xf numFmtId="1" fontId="31" fillId="9" borderId="0" xfId="0" applyNumberFormat="1" applyFont="1" applyFill="1" applyBorder="1" applyAlignment="1"/>
    <xf numFmtId="164" fontId="31" fillId="9" borderId="0" xfId="0" applyNumberFormat="1" applyFont="1" applyFill="1" applyBorder="1" applyAlignment="1"/>
    <xf numFmtId="0" fontId="31" fillId="0" borderId="0" xfId="0" applyFont="1" applyFill="1" applyBorder="1" applyAlignment="1"/>
    <xf numFmtId="0" fontId="28" fillId="0" borderId="0" xfId="0" applyFont="1" applyFill="1" applyBorder="1" applyAlignment="1">
      <alignment horizontal="center"/>
    </xf>
    <xf numFmtId="49" fontId="30" fillId="9" borderId="0" xfId="0" applyNumberFormat="1" applyFont="1" applyFill="1" applyBorder="1" applyAlignment="1"/>
    <xf numFmtId="10" fontId="30" fillId="9" borderId="0" xfId="0" applyNumberFormat="1" applyFont="1" applyFill="1" applyBorder="1" applyAlignment="1"/>
    <xf numFmtId="164" fontId="30" fillId="9" borderId="0" xfId="0" applyNumberFormat="1" applyFont="1" applyFill="1" applyBorder="1" applyAlignment="1"/>
    <xf numFmtId="49" fontId="33" fillId="9" borderId="0" xfId="0" applyNumberFormat="1" applyFont="1" applyFill="1" applyBorder="1" applyAlignment="1"/>
    <xf numFmtId="0" fontId="33" fillId="9" borderId="0" xfId="0" applyFont="1" applyFill="1" applyBorder="1" applyAlignment="1"/>
    <xf numFmtId="10" fontId="33" fillId="9" borderId="0" xfId="0" applyNumberFormat="1" applyFont="1" applyFill="1" applyBorder="1" applyAlignment="1"/>
    <xf numFmtId="0" fontId="33" fillId="9" borderId="0" xfId="0" applyFont="1" applyFill="1" applyBorder="1" applyAlignment="1">
      <alignment horizontal="center"/>
    </xf>
    <xf numFmtId="164" fontId="33" fillId="9" borderId="0" xfId="0" applyNumberFormat="1" applyFont="1" applyFill="1" applyBorder="1" applyAlignment="1"/>
    <xf numFmtId="0" fontId="25" fillId="0" borderId="0" xfId="0" applyFont="1" applyFill="1" applyBorder="1" applyAlignment="1">
      <alignment horizontal="center"/>
    </xf>
    <xf numFmtId="10" fontId="26" fillId="0" borderId="0" xfId="1" applyNumberFormat="1" applyFont="1" applyFill="1" applyBorder="1"/>
    <xf numFmtId="164" fontId="25" fillId="0" borderId="0" xfId="0" applyNumberFormat="1" applyFont="1" applyFill="1" applyBorder="1" applyAlignment="1"/>
    <xf numFmtId="49" fontId="26" fillId="0" borderId="0" xfId="0" applyNumberFormat="1" applyFont="1" applyFill="1" applyBorder="1" applyAlignment="1">
      <alignment vertical="center"/>
    </xf>
    <xf numFmtId="49" fontId="26" fillId="0" borderId="0" xfId="0" applyNumberFormat="1" applyFont="1" applyFill="1" applyBorder="1" applyAlignment="1" applyProtection="1">
      <alignment vertical="center"/>
      <protection locked="0"/>
    </xf>
    <xf numFmtId="10" fontId="30" fillId="9" borderId="0" xfId="1" applyNumberFormat="1" applyFont="1" applyFill="1" applyBorder="1"/>
    <xf numFmtId="49" fontId="30" fillId="9" borderId="0" xfId="0" applyNumberFormat="1" applyFont="1" applyFill="1" applyBorder="1"/>
    <xf numFmtId="0" fontId="26" fillId="0" borderId="0" xfId="0" applyFont="1" applyFill="1" applyBorder="1" applyAlignment="1">
      <alignment vertical="top"/>
    </xf>
    <xf numFmtId="10" fontId="26" fillId="0" borderId="0" xfId="0" applyNumberFormat="1" applyFont="1" applyFill="1" applyBorder="1" applyAlignment="1">
      <alignment horizontal="left" vertical="top"/>
    </xf>
    <xf numFmtId="49" fontId="30" fillId="9" borderId="0" xfId="0" applyNumberFormat="1" applyFont="1" applyFill="1" applyBorder="1" applyAlignment="1">
      <alignment vertical="center"/>
    </xf>
    <xf numFmtId="0" fontId="30" fillId="0" borderId="0" xfId="0" applyFont="1" applyFill="1" applyBorder="1" applyAlignment="1">
      <alignment vertical="top"/>
    </xf>
    <xf numFmtId="0" fontId="30" fillId="0" borderId="0" xfId="0" applyFont="1" applyFill="1" applyBorder="1" applyAlignment="1">
      <alignment horizontal="left" vertical="top"/>
    </xf>
    <xf numFmtId="9" fontId="26" fillId="10" borderId="0" xfId="0" applyNumberFormat="1" applyFont="1" applyFill="1" applyBorder="1"/>
    <xf numFmtId="0" fontId="28" fillId="0" borderId="0" xfId="0" applyFont="1" applyFill="1" applyBorder="1" applyAlignment="1">
      <alignment vertical="top" wrapText="1"/>
    </xf>
    <xf numFmtId="10" fontId="26" fillId="0" borderId="0" xfId="0" applyNumberFormat="1" applyFont="1" applyFill="1" applyBorder="1" applyAlignment="1">
      <alignment horizontal="right" vertical="top"/>
    </xf>
    <xf numFmtId="0" fontId="26" fillId="0" borderId="0" xfId="0" quotePrefix="1" applyFont="1" applyFill="1" applyBorder="1" applyAlignment="1">
      <alignment horizontal="center" vertical="top"/>
    </xf>
    <xf numFmtId="0" fontId="26" fillId="0" borderId="0" xfId="0" applyFont="1" applyFill="1" applyBorder="1" applyAlignment="1">
      <alignment horizontal="center" vertical="top"/>
    </xf>
    <xf numFmtId="164" fontId="26" fillId="0" borderId="0" xfId="0" applyNumberFormat="1" applyFont="1" applyFill="1" applyBorder="1" applyAlignment="1">
      <alignment vertical="top"/>
    </xf>
    <xf numFmtId="10" fontId="26" fillId="0" borderId="0" xfId="0" applyNumberFormat="1" applyFont="1" applyFill="1" applyBorder="1" applyAlignment="1">
      <alignment vertical="top"/>
    </xf>
    <xf numFmtId="49" fontId="30" fillId="9" borderId="0" xfId="0" applyNumberFormat="1" applyFont="1" applyFill="1" applyBorder="1" applyAlignment="1" applyProtection="1">
      <alignment horizontal="left" vertical="top"/>
      <protection locked="0"/>
    </xf>
    <xf numFmtId="10" fontId="30" fillId="9" borderId="0" xfId="0" applyNumberFormat="1" applyFont="1" applyFill="1" applyBorder="1" applyAlignment="1">
      <alignment horizontal="right" vertical="top"/>
    </xf>
    <xf numFmtId="0" fontId="30" fillId="9" borderId="0" xfId="0" quotePrefix="1" applyFont="1" applyFill="1" applyBorder="1" applyAlignment="1">
      <alignment horizontal="left" vertical="top"/>
    </xf>
    <xf numFmtId="0" fontId="30" fillId="9" borderId="0" xfId="0" applyFont="1" applyFill="1" applyBorder="1" applyAlignment="1">
      <alignment horizontal="left" vertical="top"/>
    </xf>
    <xf numFmtId="0" fontId="30" fillId="9" borderId="0" xfId="0" applyFont="1" applyFill="1" applyBorder="1" applyAlignment="1">
      <alignment horizontal="right" vertical="top"/>
    </xf>
    <xf numFmtId="164" fontId="30" fillId="9" borderId="0" xfId="0" applyNumberFormat="1" applyFont="1" applyFill="1" applyBorder="1" applyAlignment="1">
      <alignment horizontal="left" vertical="top"/>
    </xf>
    <xf numFmtId="0" fontId="30" fillId="9" borderId="0" xfId="0" applyFont="1" applyFill="1" applyBorder="1" applyAlignment="1">
      <alignment horizontal="left" vertical="top" wrapText="1"/>
    </xf>
    <xf numFmtId="10" fontId="30" fillId="0" borderId="0" xfId="0" applyNumberFormat="1" applyFont="1" applyFill="1" applyBorder="1" applyAlignment="1">
      <alignment horizontal="left" vertical="top"/>
    </xf>
    <xf numFmtId="49" fontId="26" fillId="0" borderId="0" xfId="0" applyNumberFormat="1" applyFont="1" applyFill="1" applyBorder="1" applyAlignment="1" applyProtection="1">
      <alignment horizontal="left" vertical="top"/>
      <protection locked="0"/>
    </xf>
    <xf numFmtId="0" fontId="26" fillId="0" borderId="0" xfId="0" quotePrefix="1" applyFont="1" applyFill="1" applyBorder="1" applyAlignment="1">
      <alignment horizontal="left" vertical="top"/>
    </xf>
    <xf numFmtId="0" fontId="26" fillId="0" borderId="0" xfId="0" applyFont="1" applyFill="1" applyBorder="1" applyAlignment="1">
      <alignment horizontal="right" vertical="top"/>
    </xf>
    <xf numFmtId="164" fontId="26" fillId="0" borderId="0" xfId="0" applyNumberFormat="1" applyFont="1" applyFill="1" applyBorder="1" applyAlignment="1">
      <alignment horizontal="right" vertical="top"/>
    </xf>
    <xf numFmtId="0" fontId="26" fillId="0" borderId="0" xfId="0" applyFont="1" applyFill="1" applyBorder="1" applyAlignment="1">
      <alignment horizontal="left" vertical="top" wrapText="1"/>
    </xf>
    <xf numFmtId="0" fontId="30" fillId="9" borderId="0" xfId="0" applyFont="1" applyFill="1" applyBorder="1" applyAlignment="1" applyProtection="1">
      <alignment horizontal="left" vertical="top"/>
      <protection locked="0"/>
    </xf>
    <xf numFmtId="10" fontId="30" fillId="9" borderId="0" xfId="0" applyNumberFormat="1" applyFont="1" applyFill="1" applyBorder="1" applyAlignment="1">
      <alignment horizontal="left" vertical="top"/>
    </xf>
    <xf numFmtId="0" fontId="30" fillId="9" borderId="0" xfId="0" applyFont="1" applyFill="1" applyBorder="1" applyAlignment="1" applyProtection="1">
      <alignment horizontal="right" vertical="top"/>
      <protection locked="0"/>
    </xf>
    <xf numFmtId="164" fontId="30" fillId="9" borderId="0" xfId="0" applyNumberFormat="1" applyFont="1" applyFill="1" applyBorder="1" applyAlignment="1" applyProtection="1">
      <alignment horizontal="left" vertical="top"/>
      <protection locked="0"/>
    </xf>
    <xf numFmtId="0" fontId="30" fillId="9"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right" vertical="top"/>
      <protection locked="0"/>
    </xf>
    <xf numFmtId="1" fontId="26" fillId="0" borderId="0" xfId="0" applyNumberFormat="1" applyFont="1" applyFill="1" applyBorder="1" applyAlignment="1">
      <alignment horizontal="right" vertical="top"/>
    </xf>
    <xf numFmtId="164" fontId="26" fillId="0" borderId="0" xfId="0" applyNumberFormat="1" applyFont="1" applyFill="1" applyBorder="1" applyAlignment="1" applyProtection="1">
      <alignment horizontal="right" vertical="top"/>
      <protection locked="0"/>
    </xf>
    <xf numFmtId="0" fontId="26" fillId="0" borderId="0" xfId="0" applyFont="1" applyFill="1" applyBorder="1" applyAlignment="1" applyProtection="1">
      <alignment horizontal="left" vertical="top" wrapText="1"/>
      <protection locked="0"/>
    </xf>
    <xf numFmtId="49" fontId="26" fillId="0" borderId="0" xfId="0" applyNumberFormat="1" applyFont="1" applyFill="1" applyBorder="1" applyAlignment="1">
      <alignment horizontal="left"/>
    </xf>
    <xf numFmtId="0" fontId="30" fillId="9" borderId="0" xfId="0" applyFont="1" applyFill="1" applyBorder="1" applyAlignment="1">
      <alignment horizontal="right"/>
    </xf>
    <xf numFmtId="0" fontId="26" fillId="0" borderId="0" xfId="0" applyFont="1" applyFill="1" applyBorder="1" applyAlignment="1">
      <alignment horizontal="right"/>
    </xf>
    <xf numFmtId="0" fontId="27" fillId="0" borderId="0" xfId="0" applyFont="1" applyFill="1" applyBorder="1" applyAlignment="1">
      <alignment horizontal="right"/>
    </xf>
    <xf numFmtId="3" fontId="27" fillId="0" borderId="0" xfId="0" applyNumberFormat="1" applyFont="1" applyFill="1" applyBorder="1" applyAlignment="1">
      <alignment horizontal="right"/>
    </xf>
    <xf numFmtId="49" fontId="30" fillId="9" borderId="0" xfId="0" applyNumberFormat="1" applyFont="1" applyFill="1" applyBorder="1" applyAlignment="1">
      <alignment horizontal="left"/>
    </xf>
    <xf numFmtId="49" fontId="30" fillId="9" borderId="0" xfId="0" applyNumberFormat="1" applyFont="1" applyFill="1" applyBorder="1" applyAlignment="1" applyProtection="1">
      <alignment horizontal="center"/>
      <protection locked="0"/>
    </xf>
    <xf numFmtId="49" fontId="25" fillId="0" borderId="0" xfId="0" applyNumberFormat="1" applyFont="1" applyFill="1" applyBorder="1" applyAlignment="1"/>
    <xf numFmtId="10" fontId="25" fillId="0" borderId="0" xfId="0" applyNumberFormat="1" applyFont="1" applyFill="1" applyBorder="1" applyAlignment="1"/>
    <xf numFmtId="0" fontId="25" fillId="0" borderId="0" xfId="0" applyFont="1" applyFill="1" applyBorder="1" applyAlignment="1"/>
    <xf numFmtId="164" fontId="30" fillId="9" borderId="0" xfId="0" applyNumberFormat="1" applyFont="1" applyFill="1" applyBorder="1" applyAlignment="1">
      <alignment horizontal="center"/>
    </xf>
    <xf numFmtId="0" fontId="30" fillId="8" borderId="0" xfId="0" applyFont="1" applyFill="1" applyBorder="1"/>
    <xf numFmtId="49" fontId="28" fillId="0" borderId="0" xfId="0" applyNumberFormat="1" applyFont="1" applyFill="1" applyBorder="1" applyAlignment="1">
      <alignment wrapText="1"/>
    </xf>
    <xf numFmtId="49" fontId="26" fillId="0" borderId="0" xfId="0" quotePrefix="1" applyNumberFormat="1" applyFont="1" applyFill="1" applyBorder="1" applyProtection="1">
      <protection locked="0"/>
    </xf>
    <xf numFmtId="49" fontId="30" fillId="9" borderId="0" xfId="0" quotePrefix="1" applyNumberFormat="1" applyFont="1" applyFill="1" applyBorder="1" applyProtection="1">
      <protection locked="0"/>
    </xf>
    <xf numFmtId="49" fontId="28" fillId="0" borderId="0" xfId="0" applyNumberFormat="1" applyFont="1" applyFill="1" applyBorder="1" applyAlignment="1">
      <alignment horizontal="left" wrapText="1"/>
    </xf>
    <xf numFmtId="0" fontId="26" fillId="0" borderId="0" xfId="0" applyFont="1" applyFill="1" applyBorder="1" applyAlignment="1">
      <alignment horizontal="left"/>
    </xf>
    <xf numFmtId="0" fontId="30" fillId="9" borderId="0" xfId="0" applyFont="1" applyFill="1" applyBorder="1" applyAlignment="1">
      <alignment horizontal="left"/>
    </xf>
    <xf numFmtId="49" fontId="28" fillId="9" borderId="0" xfId="0" applyNumberFormat="1" applyFont="1" applyFill="1" applyBorder="1" applyAlignment="1">
      <alignment wrapText="1"/>
    </xf>
    <xf numFmtId="0" fontId="26" fillId="0" borderId="0" xfId="0" applyFont="1" applyFill="1" applyBorder="1" applyAlignment="1">
      <alignment horizontal="left" wrapText="1"/>
    </xf>
    <xf numFmtId="0" fontId="26" fillId="0" borderId="0" xfId="0" applyFont="1" applyFill="1" applyBorder="1" applyAlignment="1">
      <alignment wrapText="1"/>
    </xf>
    <xf numFmtId="49" fontId="26" fillId="0" borderId="0" xfId="0" applyNumberFormat="1" applyFont="1" applyFill="1" applyBorder="1" applyAlignment="1">
      <alignment wrapText="1"/>
    </xf>
    <xf numFmtId="0" fontId="30" fillId="9" borderId="0" xfId="0" applyFont="1" applyFill="1" applyBorder="1" applyAlignment="1">
      <alignment horizontal="left" wrapText="1"/>
    </xf>
    <xf numFmtId="0" fontId="30" fillId="9" borderId="0" xfId="0" applyFont="1" applyFill="1" applyBorder="1" applyAlignment="1">
      <alignment wrapText="1"/>
    </xf>
    <xf numFmtId="49" fontId="30" fillId="9" borderId="0" xfId="0" applyNumberFormat="1" applyFont="1" applyFill="1" applyBorder="1" applyAlignment="1">
      <alignment wrapText="1"/>
    </xf>
    <xf numFmtId="49" fontId="28" fillId="0" borderId="0" xfId="0" applyNumberFormat="1" applyFont="1" applyFill="1" applyBorder="1" applyAlignment="1">
      <alignment vertical="top" wrapText="1"/>
    </xf>
    <xf numFmtId="0" fontId="28" fillId="0" borderId="0" xfId="0" applyFont="1" applyFill="1" applyBorder="1" applyAlignment="1">
      <alignment horizontal="left" vertical="top" wrapText="1"/>
    </xf>
    <xf numFmtId="0" fontId="30" fillId="0" borderId="0" xfId="0" applyFont="1" applyBorder="1"/>
    <xf numFmtId="49" fontId="29" fillId="0" borderId="22" xfId="0" applyNumberFormat="1" applyFont="1" applyFill="1" applyBorder="1" applyAlignment="1">
      <alignment wrapText="1"/>
    </xf>
    <xf numFmtId="0" fontId="29" fillId="0" borderId="22" xfId="0" applyFont="1" applyFill="1" applyBorder="1" applyAlignment="1">
      <alignment wrapText="1"/>
    </xf>
    <xf numFmtId="0" fontId="28" fillId="0" borderId="0" xfId="0" quotePrefix="1" applyFont="1" applyFill="1" applyBorder="1" applyAlignment="1">
      <alignment wrapText="1"/>
    </xf>
    <xf numFmtId="0" fontId="26" fillId="10" borderId="0" xfId="0" applyFont="1" applyFill="1" applyBorder="1"/>
    <xf numFmtId="9" fontId="30" fillId="10" borderId="0" xfId="0" applyNumberFormat="1" applyFont="1" applyFill="1" applyBorder="1"/>
    <xf numFmtId="0" fontId="30" fillId="10" borderId="0" xfId="0" applyFont="1" applyFill="1" applyBorder="1"/>
    <xf numFmtId="0" fontId="26" fillId="10" borderId="0" xfId="0" applyFont="1" applyFill="1" applyBorder="1" applyAlignment="1"/>
    <xf numFmtId="9" fontId="26" fillId="10" borderId="0" xfId="0" applyNumberFormat="1" applyFont="1" applyFill="1" applyBorder="1" applyAlignment="1">
      <alignment vertical="top"/>
    </xf>
    <xf numFmtId="9" fontId="26" fillId="10" borderId="0" xfId="0" applyNumberFormat="1" applyFont="1" applyFill="1" applyBorder="1" applyAlignment="1">
      <alignment horizontal="left" vertical="top"/>
    </xf>
    <xf numFmtId="9" fontId="30" fillId="10" borderId="0" xfId="0" applyNumberFormat="1" applyFont="1" applyFill="1" applyBorder="1" applyAlignment="1">
      <alignment horizontal="left" vertical="top"/>
    </xf>
    <xf numFmtId="0" fontId="0" fillId="0" borderId="0" xfId="0" applyFill="1"/>
    <xf numFmtId="0" fontId="0" fillId="0" borderId="23" xfId="0" applyFill="1" applyBorder="1"/>
    <xf numFmtId="10" fontId="0" fillId="0" borderId="23" xfId="0" applyNumberFormat="1" applyFill="1" applyBorder="1"/>
    <xf numFmtId="0" fontId="0" fillId="0" borderId="22" xfId="0" applyFill="1" applyBorder="1"/>
    <xf numFmtId="10" fontId="0" fillId="0" borderId="22" xfId="0" applyNumberFormat="1" applyFill="1" applyBorder="1"/>
    <xf numFmtId="10" fontId="0" fillId="0" borderId="0" xfId="0" applyNumberFormat="1" applyFill="1"/>
    <xf numFmtId="0" fontId="30" fillId="0" borderId="0" xfId="0" applyFont="1" applyFill="1" applyBorder="1" applyAlignment="1">
      <alignment horizontal="center"/>
    </xf>
    <xf numFmtId="164" fontId="30" fillId="0" borderId="0" xfId="0" applyNumberFormat="1" applyFont="1" applyFill="1" applyBorder="1"/>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9" fillId="0" borderId="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0" fillId="0" borderId="0" xfId="0" applyAlignment="1">
      <alignment wrapText="1"/>
    </xf>
  </cellXfs>
  <cellStyles count="2">
    <cellStyle name="Normal" xfId="0" builtinId="0"/>
    <cellStyle name="Percent" xfId="1" builtinId="5"/>
  </cellStyles>
  <dxfs count="60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theme="1"/>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patternType="solid">
          <fgColor rgb="FFFFFF00"/>
          <bgColor rgb="FFFFFF00"/>
        </patternFill>
      </fill>
    </dxf>
    <dxf>
      <fill>
        <patternFill patternType="solid">
          <fgColor theme="1"/>
          <bgColor theme="1"/>
        </patternFill>
      </fill>
    </dxf>
    <dxf>
      <fill>
        <patternFill patternType="solid">
          <fgColor theme="1"/>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theme="1"/>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topLeftCell="A10" workbookViewId="0">
      <selection activeCell="A28" sqref="A28"/>
    </sheetView>
  </sheetViews>
  <sheetFormatPr defaultColWidth="9.140625" defaultRowHeight="15" x14ac:dyDescent="0.25"/>
  <cols>
    <col min="1" max="1" width="184" style="15" bestFit="1" customWidth="1"/>
    <col min="2" max="16384" width="9.140625" style="15"/>
  </cols>
  <sheetData>
    <row r="1" spans="1:1" ht="18.75" x14ac:dyDescent="0.25">
      <c r="A1" s="36" t="s">
        <v>24</v>
      </c>
    </row>
    <row r="2" spans="1:1" ht="10.5" customHeight="1" x14ac:dyDescent="0.25">
      <c r="A2" s="14"/>
    </row>
    <row r="3" spans="1:1" ht="28.5" x14ac:dyDescent="0.25">
      <c r="A3" s="37" t="s">
        <v>53</v>
      </c>
    </row>
    <row r="4" spans="1:1" ht="9.75" customHeight="1" x14ac:dyDescent="0.25"/>
    <row r="5" spans="1:1" s="17" customFormat="1" ht="47.25" x14ac:dyDescent="0.25">
      <c r="A5" s="16" t="s">
        <v>54</v>
      </c>
    </row>
    <row r="6" spans="1:1" ht="9" customHeight="1" x14ac:dyDescent="0.25"/>
    <row r="7" spans="1:1" ht="9" customHeight="1" x14ac:dyDescent="0.25"/>
    <row r="8" spans="1:1" s="41" customFormat="1" ht="15.75" x14ac:dyDescent="0.25">
      <c r="A8" s="41" t="s">
        <v>39</v>
      </c>
    </row>
    <row r="9" spans="1:1" s="41" customFormat="1" ht="9" customHeight="1" x14ac:dyDescent="0.25"/>
    <row r="10" spans="1:1" s="41" customFormat="1" ht="15.75" x14ac:dyDescent="0.25">
      <c r="A10" s="41" t="s">
        <v>40</v>
      </c>
    </row>
    <row r="11" spans="1:1" s="41" customFormat="1" ht="9" customHeight="1" x14ac:dyDescent="0.25"/>
    <row r="12" spans="1:1" s="41" customFormat="1" ht="15.75" x14ac:dyDescent="0.25">
      <c r="A12" s="41" t="s">
        <v>41</v>
      </c>
    </row>
    <row r="13" spans="1:1" s="41" customFormat="1" ht="9" customHeight="1" x14ac:dyDescent="0.25"/>
    <row r="14" spans="1:1" s="41" customFormat="1" ht="15.75" x14ac:dyDescent="0.25">
      <c r="A14" s="41" t="s">
        <v>42</v>
      </c>
    </row>
    <row r="15" spans="1:1" s="41" customFormat="1" ht="9" customHeight="1" x14ac:dyDescent="0.25"/>
    <row r="16" spans="1:1" s="41" customFormat="1" ht="63.75" customHeight="1" x14ac:dyDescent="0.25">
      <c r="A16" s="40" t="s">
        <v>37</v>
      </c>
    </row>
    <row r="17" spans="1:1" s="41" customFormat="1" ht="10.5" customHeight="1" x14ac:dyDescent="0.25">
      <c r="A17" s="40"/>
    </row>
    <row r="18" spans="1:1" s="41" customFormat="1" ht="63" x14ac:dyDescent="0.25">
      <c r="A18" s="40" t="s">
        <v>55</v>
      </c>
    </row>
    <row r="19" spans="1:1" s="41" customFormat="1" ht="9.75" customHeight="1" x14ac:dyDescent="0.25"/>
    <row r="20" spans="1:1" s="41" customFormat="1" ht="36.75" customHeight="1" x14ac:dyDescent="0.25">
      <c r="A20" s="40" t="s">
        <v>38</v>
      </c>
    </row>
    <row r="21" spans="1:1" s="41" customFormat="1" ht="7.5" customHeight="1" x14ac:dyDescent="0.25"/>
    <row r="22" spans="1:1" s="41" customFormat="1" ht="31.5" x14ac:dyDescent="0.25">
      <c r="A22" s="40" t="s">
        <v>43</v>
      </c>
    </row>
    <row r="23" spans="1:1" s="41" customFormat="1" ht="9.75" customHeight="1" x14ac:dyDescent="0.25"/>
    <row r="24" spans="1:1" s="41" customFormat="1" ht="31.5" x14ac:dyDescent="0.25">
      <c r="A24" s="40" t="s">
        <v>44</v>
      </c>
    </row>
    <row r="25" spans="1:1" s="41" customFormat="1" ht="9" customHeight="1" x14ac:dyDescent="0.25"/>
    <row r="26" spans="1:1" s="41" customFormat="1" ht="31.5" x14ac:dyDescent="0.25">
      <c r="A26" s="40" t="s">
        <v>56</v>
      </c>
    </row>
    <row r="27" spans="1:1" s="41" customFormat="1" ht="7.5" customHeight="1" x14ac:dyDescent="0.25"/>
    <row r="28" spans="1:1" s="41" customFormat="1" ht="47.25" x14ac:dyDescent="0.25">
      <c r="A28" s="40" t="s">
        <v>57</v>
      </c>
    </row>
    <row r="29" spans="1:1" s="41" customFormat="1" ht="9.75" customHeight="1" x14ac:dyDescent="0.25"/>
    <row r="30" spans="1:1" s="41" customFormat="1" ht="63" x14ac:dyDescent="0.25">
      <c r="A30" s="40" t="s">
        <v>45</v>
      </c>
    </row>
    <row r="31" spans="1:1" s="41" customFormat="1" ht="9" customHeight="1" x14ac:dyDescent="0.25"/>
    <row r="32" spans="1:1" s="41" customFormat="1" ht="63" x14ac:dyDescent="0.25">
      <c r="A32" s="40" t="s">
        <v>46</v>
      </c>
    </row>
    <row r="33" spans="1:1" s="41" customFormat="1" ht="9.75" customHeight="1" x14ac:dyDescent="0.25"/>
    <row r="34" spans="1:1" s="41" customFormat="1" ht="31.5" x14ac:dyDescent="0.25">
      <c r="A34" s="40" t="s">
        <v>47</v>
      </c>
    </row>
    <row r="35" spans="1:1" s="41" customFormat="1" ht="7.5" customHeight="1" x14ac:dyDescent="0.25"/>
    <row r="36" spans="1:1" s="41" customFormat="1" ht="31.5" x14ac:dyDescent="0.25">
      <c r="A36" s="40" t="s">
        <v>48</v>
      </c>
    </row>
    <row r="37" spans="1:1" s="41" customFormat="1" ht="7.5" customHeight="1" x14ac:dyDescent="0.25"/>
    <row r="38" spans="1:1" s="42" customFormat="1" ht="31.5" x14ac:dyDescent="0.25">
      <c r="A38" s="42" t="s">
        <v>52</v>
      </c>
    </row>
    <row r="39" spans="1:1" s="41" customFormat="1" ht="15.75" x14ac:dyDescent="0.25">
      <c r="A39" s="41" t="s">
        <v>49</v>
      </c>
    </row>
    <row r="40" spans="1:1" s="41" customFormat="1" ht="15.75" x14ac:dyDescent="0.25"/>
    <row r="41" spans="1:1" s="41" customFormat="1" ht="15.75" x14ac:dyDescent="0.25"/>
  </sheetData>
  <pageMargins left="0.7" right="0.7" top="0.75" bottom="0.75" header="0.3" footer="0.3"/>
  <pageSetup paperSize="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471"/>
  <sheetViews>
    <sheetView tabSelected="1" topLeftCell="A8" zoomScale="120" zoomScaleNormal="120" workbookViewId="0">
      <pane ySplit="1" topLeftCell="A416" activePane="bottomLeft" state="frozen"/>
      <selection activeCell="C8" sqref="C8"/>
      <selection pane="bottomLeft" activeCell="B423" sqref="B423"/>
    </sheetView>
  </sheetViews>
  <sheetFormatPr defaultRowHeight="15" x14ac:dyDescent="0.25"/>
  <cols>
    <col min="1" max="1" width="19.85546875" style="53" bestFit="1" customWidth="1"/>
    <col min="2" max="2" width="46.140625" style="53" customWidth="1"/>
    <col min="3" max="3" width="10.5703125" style="68" customWidth="1"/>
    <col min="4" max="4" width="47.42578125" style="53" bestFit="1" customWidth="1"/>
    <col min="5" max="5" width="26" style="52" customWidth="1"/>
    <col min="6" max="6" width="9.42578125" customWidth="1"/>
    <col min="7" max="9" width="9.42578125" style="39" customWidth="1"/>
    <col min="10" max="10" width="7.5703125" style="39" customWidth="1"/>
    <col min="11" max="11" width="7.7109375" style="39" customWidth="1"/>
    <col min="12" max="12" width="9" style="39" customWidth="1"/>
    <col min="13" max="13" width="15.5703125" style="39" customWidth="1"/>
    <col min="14" max="14" width="11.7109375" customWidth="1"/>
    <col min="15" max="15" width="14.140625" customWidth="1"/>
    <col min="16" max="16" width="21.28515625" customWidth="1"/>
    <col min="17" max="17" width="12" customWidth="1"/>
    <col min="18" max="18" width="3.7109375" customWidth="1"/>
    <col min="19" max="19" width="6.28515625" customWidth="1"/>
    <col min="20" max="20" width="9.140625" customWidth="1"/>
    <col min="21" max="21" width="10.5703125" style="45" customWidth="1"/>
    <col min="22" max="22" width="9" style="45" customWidth="1"/>
    <col min="23" max="23" width="9.140625" style="45" customWidth="1"/>
    <col min="24" max="24" width="9.140625" customWidth="1"/>
    <col min="25" max="243" width="9.140625" style="44"/>
  </cols>
  <sheetData>
    <row r="1" spans="1:243" ht="44.25" customHeight="1" x14ac:dyDescent="0.25">
      <c r="A1" s="277" t="s">
        <v>28</v>
      </c>
      <c r="B1" s="277"/>
      <c r="C1" s="277"/>
      <c r="D1" s="277"/>
      <c r="E1" s="277"/>
      <c r="F1" s="277"/>
      <c r="G1" s="277"/>
      <c r="H1" s="277"/>
      <c r="I1" s="277"/>
      <c r="J1" s="277"/>
      <c r="K1" s="277"/>
      <c r="L1" s="277"/>
      <c r="M1" s="277"/>
      <c r="N1" s="277"/>
      <c r="O1" s="277"/>
      <c r="P1" s="277"/>
      <c r="Q1" s="277"/>
      <c r="R1" s="1"/>
    </row>
    <row r="2" spans="1:243" ht="28.5" customHeight="1" x14ac:dyDescent="0.5">
      <c r="A2" s="54"/>
      <c r="B2" s="55" t="s">
        <v>26</v>
      </c>
      <c r="C2" s="56"/>
      <c r="D2" s="278" t="s">
        <v>0</v>
      </c>
      <c r="E2" s="278"/>
      <c r="F2" s="278"/>
      <c r="G2" s="279" t="s">
        <v>25</v>
      </c>
      <c r="H2" s="280"/>
      <c r="I2" s="281"/>
      <c r="J2" s="11"/>
      <c r="K2" s="11"/>
      <c r="L2" s="11"/>
      <c r="M2" s="11"/>
      <c r="N2" s="11"/>
      <c r="O2" s="282"/>
      <c r="P2" s="282"/>
      <c r="Q2" s="282"/>
      <c r="R2" s="282"/>
    </row>
    <row r="3" spans="1:243" ht="151.5" customHeight="1" x14ac:dyDescent="0.25">
      <c r="A3" s="283" t="s">
        <v>51</v>
      </c>
      <c r="B3" s="283"/>
      <c r="C3" s="283"/>
      <c r="D3" s="283"/>
      <c r="E3" s="283"/>
      <c r="F3" s="283"/>
      <c r="G3" s="283"/>
      <c r="H3" s="283"/>
      <c r="I3" s="283"/>
      <c r="J3" s="283"/>
      <c r="K3" s="283"/>
      <c r="L3" s="283"/>
      <c r="M3" s="283"/>
      <c r="N3" s="283"/>
      <c r="O3" s="283"/>
      <c r="P3" s="283"/>
      <c r="Q3" s="283"/>
      <c r="R3" s="1"/>
    </row>
    <row r="4" spans="1:243" ht="16.5" thickBot="1" x14ac:dyDescent="0.3">
      <c r="A4" s="284" t="s">
        <v>36</v>
      </c>
      <c r="B4" s="285"/>
      <c r="C4" s="285"/>
      <c r="D4" s="285"/>
      <c r="E4" s="285"/>
      <c r="F4" s="10"/>
      <c r="G4" s="38"/>
      <c r="H4" s="38"/>
      <c r="I4" s="38"/>
      <c r="J4" s="38"/>
      <c r="K4" s="38"/>
      <c r="L4" s="38"/>
      <c r="M4" s="38"/>
      <c r="N4" s="10"/>
      <c r="O4" s="10"/>
      <c r="P4" s="10"/>
      <c r="Q4" s="10"/>
      <c r="R4" s="1"/>
    </row>
    <row r="5" spans="1:243" ht="34.5" customHeight="1" thickTop="1" thickBot="1" x14ac:dyDescent="0.3">
      <c r="A5" s="57"/>
      <c r="B5" s="57"/>
      <c r="C5" s="58"/>
      <c r="D5" s="59"/>
      <c r="E5" s="272" t="s">
        <v>27</v>
      </c>
      <c r="F5" s="273"/>
      <c r="G5" s="274" t="s">
        <v>1</v>
      </c>
      <c r="H5" s="275"/>
      <c r="I5" s="2"/>
      <c r="J5" s="272" t="s">
        <v>2</v>
      </c>
      <c r="K5" s="276"/>
      <c r="L5" s="273"/>
      <c r="M5" s="18"/>
      <c r="N5" s="28" t="s">
        <v>31</v>
      </c>
      <c r="O5" s="28" t="s">
        <v>32</v>
      </c>
      <c r="P5" s="43" t="s">
        <v>33</v>
      </c>
      <c r="Q5" s="19"/>
      <c r="R5" s="1"/>
    </row>
    <row r="6" spans="1:243" ht="17.25" customHeight="1" thickTop="1" x14ac:dyDescent="0.25">
      <c r="A6" s="60">
        <v>1</v>
      </c>
      <c r="B6" s="61">
        <v>2</v>
      </c>
      <c r="C6" s="62">
        <v>3</v>
      </c>
      <c r="D6" s="60">
        <v>4</v>
      </c>
      <c r="E6" s="3">
        <v>5</v>
      </c>
      <c r="F6" s="4">
        <v>6</v>
      </c>
      <c r="G6" s="5">
        <v>7</v>
      </c>
      <c r="H6" s="6">
        <v>8</v>
      </c>
      <c r="I6" s="3">
        <v>9</v>
      </c>
      <c r="J6" s="7">
        <v>10</v>
      </c>
      <c r="K6" s="7">
        <v>11</v>
      </c>
      <c r="L6" s="7">
        <v>12</v>
      </c>
      <c r="M6" s="26">
        <v>13</v>
      </c>
      <c r="N6" s="26">
        <v>14</v>
      </c>
      <c r="O6" s="27">
        <v>15</v>
      </c>
      <c r="P6" s="27">
        <v>16</v>
      </c>
      <c r="Q6" s="26">
        <v>17</v>
      </c>
      <c r="R6" s="1"/>
    </row>
    <row r="7" spans="1:243" s="9" customFormat="1" ht="51" hidden="1" x14ac:dyDescent="0.2">
      <c r="A7" s="63" t="s">
        <v>3</v>
      </c>
      <c r="B7" s="64" t="s">
        <v>4</v>
      </c>
      <c r="C7" s="65" t="s">
        <v>5</v>
      </c>
      <c r="D7" s="63" t="s">
        <v>6</v>
      </c>
      <c r="E7" s="50" t="s">
        <v>7</v>
      </c>
      <c r="F7" s="35" t="s">
        <v>8</v>
      </c>
      <c r="G7" s="34" t="s">
        <v>9</v>
      </c>
      <c r="H7" s="33" t="s">
        <v>10</v>
      </c>
      <c r="I7" s="32" t="s">
        <v>11</v>
      </c>
      <c r="J7" s="31" t="s">
        <v>12</v>
      </c>
      <c r="K7" s="31" t="s">
        <v>13</v>
      </c>
      <c r="L7" s="31" t="s">
        <v>14</v>
      </c>
      <c r="M7" s="29" t="s">
        <v>15</v>
      </c>
      <c r="N7" s="29" t="s">
        <v>58</v>
      </c>
      <c r="O7" s="30" t="s">
        <v>29</v>
      </c>
      <c r="P7" s="30" t="s">
        <v>59</v>
      </c>
      <c r="Q7" s="29" t="s">
        <v>16</v>
      </c>
      <c r="R7" s="8"/>
      <c r="U7" s="46"/>
      <c r="V7" s="46"/>
      <c r="W7" s="46"/>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row>
    <row r="8" spans="1:243" s="13" customFormat="1" ht="225" customHeight="1" x14ac:dyDescent="0.25">
      <c r="A8" s="66" t="s">
        <v>17</v>
      </c>
      <c r="B8" s="66" t="s">
        <v>18</v>
      </c>
      <c r="C8" s="67" t="s">
        <v>60</v>
      </c>
      <c r="D8" s="66" t="s">
        <v>19</v>
      </c>
      <c r="E8" s="51" t="s">
        <v>30</v>
      </c>
      <c r="F8" s="25" t="s">
        <v>34</v>
      </c>
      <c r="G8" s="21" t="s">
        <v>20</v>
      </c>
      <c r="H8" s="21" t="s">
        <v>21</v>
      </c>
      <c r="I8" s="20" t="s">
        <v>61</v>
      </c>
      <c r="J8" s="22" t="s">
        <v>62</v>
      </c>
      <c r="K8" s="22" t="s">
        <v>63</v>
      </c>
      <c r="L8" s="22" t="s">
        <v>64</v>
      </c>
      <c r="M8" s="20" t="s">
        <v>65</v>
      </c>
      <c r="N8" s="23" t="s">
        <v>35</v>
      </c>
      <c r="O8" s="24" t="s">
        <v>66</v>
      </c>
      <c r="P8" s="24" t="s">
        <v>50</v>
      </c>
      <c r="Q8" s="12"/>
      <c r="U8" s="47"/>
      <c r="V8" s="47"/>
      <c r="W8" s="47"/>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row>
    <row r="9" spans="1:243" s="84" customFormat="1" x14ac:dyDescent="0.25">
      <c r="A9" s="79" t="s">
        <v>537</v>
      </c>
      <c r="B9" s="108" t="s">
        <v>1309</v>
      </c>
      <c r="C9" s="79" t="s">
        <v>1310</v>
      </c>
      <c r="D9" s="108" t="s">
        <v>1698</v>
      </c>
      <c r="E9" s="80">
        <v>0.40820000000000001</v>
      </c>
      <c r="F9" s="257">
        <v>888</v>
      </c>
      <c r="G9" s="82" t="str">
        <f>IF(E9&gt;=40%,"X","")</f>
        <v>X</v>
      </c>
      <c r="H9" s="82" t="str">
        <f t="shared" ref="H9:H47" si="0">IF(AND( E9&gt;=30%, E9 &lt;=39.99%),"X","")</f>
        <v/>
      </c>
      <c r="I9" s="83"/>
      <c r="J9" s="83"/>
      <c r="K9" s="83"/>
      <c r="L9" s="83"/>
      <c r="M9" s="83"/>
      <c r="N9" s="84">
        <v>200</v>
      </c>
      <c r="O9" s="84">
        <v>490</v>
      </c>
      <c r="P9" s="85">
        <v>43985</v>
      </c>
      <c r="U9" s="80"/>
      <c r="V9" s="80"/>
      <c r="W9" s="80"/>
    </row>
    <row r="10" spans="1:243" s="84" customFormat="1" x14ac:dyDescent="0.25">
      <c r="A10" s="79" t="s">
        <v>537</v>
      </c>
      <c r="B10" s="108" t="s">
        <v>1309</v>
      </c>
      <c r="C10" s="79" t="s">
        <v>1311</v>
      </c>
      <c r="D10" s="108" t="s">
        <v>1312</v>
      </c>
      <c r="E10" s="80">
        <v>0.37240000000000001</v>
      </c>
      <c r="F10" s="257"/>
      <c r="G10" s="82" t="str">
        <f>IF(E10&gt;=40%,"X","")</f>
        <v/>
      </c>
      <c r="H10" s="82" t="str">
        <f t="shared" si="0"/>
        <v>X</v>
      </c>
      <c r="I10" s="83"/>
      <c r="J10" s="83"/>
      <c r="K10" s="83"/>
      <c r="L10" s="83"/>
      <c r="M10" s="83"/>
      <c r="N10" s="84">
        <v>108</v>
      </c>
      <c r="O10" s="84">
        <v>290</v>
      </c>
      <c r="P10" s="85">
        <v>43985</v>
      </c>
      <c r="U10" s="80"/>
      <c r="V10" s="80"/>
      <c r="W10" s="80"/>
    </row>
    <row r="11" spans="1:243" s="84" customFormat="1" x14ac:dyDescent="0.25">
      <c r="A11" s="79" t="s">
        <v>537</v>
      </c>
      <c r="B11" s="108" t="s">
        <v>1309</v>
      </c>
      <c r="C11" s="79" t="s">
        <v>1313</v>
      </c>
      <c r="D11" s="108" t="s">
        <v>1314</v>
      </c>
      <c r="E11" s="80">
        <v>0.3155</v>
      </c>
      <c r="F11" s="257"/>
      <c r="G11" s="82" t="str">
        <f>IF(E11&gt;=40%,"X","")</f>
        <v/>
      </c>
      <c r="H11" s="82" t="str">
        <f t="shared" si="0"/>
        <v>X</v>
      </c>
      <c r="I11" s="83"/>
      <c r="J11" s="83"/>
      <c r="K11" s="83"/>
      <c r="L11" s="83"/>
      <c r="M11" s="83"/>
      <c r="N11" s="84">
        <v>112</v>
      </c>
      <c r="O11" s="84">
        <v>355</v>
      </c>
      <c r="P11" s="85">
        <v>43985</v>
      </c>
      <c r="U11" s="80"/>
      <c r="V11" s="80"/>
      <c r="W11" s="80"/>
    </row>
    <row r="12" spans="1:243" s="84" customFormat="1" x14ac:dyDescent="0.25">
      <c r="A12" s="79" t="s">
        <v>537</v>
      </c>
      <c r="B12" s="108" t="s">
        <v>1315</v>
      </c>
      <c r="C12" s="79" t="s">
        <v>1316</v>
      </c>
      <c r="D12" s="108" t="s">
        <v>1699</v>
      </c>
      <c r="E12" s="80">
        <v>0.31330000000000002</v>
      </c>
      <c r="F12" s="196"/>
      <c r="G12" s="82" t="str">
        <f>IF(E12&gt;=40%,"X","")</f>
        <v/>
      </c>
      <c r="H12" s="82" t="str">
        <f t="shared" si="0"/>
        <v>X</v>
      </c>
      <c r="I12" s="83"/>
      <c r="J12" s="83"/>
      <c r="K12" s="83"/>
      <c r="L12" s="83"/>
      <c r="M12" s="83"/>
      <c r="N12" s="84">
        <v>26</v>
      </c>
      <c r="O12" s="84">
        <v>83</v>
      </c>
      <c r="P12" s="85">
        <v>43985</v>
      </c>
      <c r="U12" s="80"/>
      <c r="V12" s="80"/>
      <c r="W12" s="80"/>
    </row>
    <row r="13" spans="1:243" s="127" customFormat="1" x14ac:dyDescent="0.25">
      <c r="A13" s="119"/>
      <c r="B13" s="120"/>
      <c r="C13" s="119"/>
      <c r="D13" s="120" t="s">
        <v>2511</v>
      </c>
      <c r="E13" s="121">
        <f>N13/O13</f>
        <v>0.36617405582922824</v>
      </c>
      <c r="F13" s="258"/>
      <c r="G13" s="122"/>
      <c r="H13" s="122"/>
      <c r="I13" s="123"/>
      <c r="J13" s="123"/>
      <c r="K13" s="123"/>
      <c r="L13" s="123"/>
      <c r="M13" s="123"/>
      <c r="N13" s="124">
        <f>SUM(N9:N12)</f>
        <v>446</v>
      </c>
      <c r="O13" s="124">
        <f>SUM(O9:O12)</f>
        <v>1218</v>
      </c>
      <c r="P13" s="125"/>
      <c r="Q13" s="124"/>
      <c r="U13" s="126"/>
      <c r="V13" s="126"/>
      <c r="W13" s="126"/>
    </row>
    <row r="14" spans="1:243" s="84" customFormat="1" x14ac:dyDescent="0.25">
      <c r="A14" s="79" t="s">
        <v>538</v>
      </c>
      <c r="B14" s="108" t="s">
        <v>2370</v>
      </c>
      <c r="C14" s="79" t="s">
        <v>2371</v>
      </c>
      <c r="D14" s="108" t="s">
        <v>2372</v>
      </c>
      <c r="E14" s="80">
        <v>0.58660000000000001</v>
      </c>
      <c r="F14" s="257">
        <v>888</v>
      </c>
      <c r="G14" s="82" t="str">
        <f>IF(E14&gt;=40%,"X","")</f>
        <v>X</v>
      </c>
      <c r="H14" s="82" t="str">
        <f t="shared" si="0"/>
        <v/>
      </c>
      <c r="I14" s="83" t="s">
        <v>150</v>
      </c>
      <c r="J14" s="83"/>
      <c r="K14" s="83"/>
      <c r="L14" s="83" t="s">
        <v>151</v>
      </c>
      <c r="M14" s="83"/>
      <c r="N14" s="84">
        <v>393</v>
      </c>
      <c r="O14" s="84">
        <v>670</v>
      </c>
      <c r="P14" s="85">
        <v>43983</v>
      </c>
      <c r="U14" s="80"/>
      <c r="V14" s="80"/>
      <c r="W14" s="80"/>
    </row>
    <row r="15" spans="1:243" s="84" customFormat="1" x14ac:dyDescent="0.25">
      <c r="A15" s="79" t="s">
        <v>538</v>
      </c>
      <c r="B15" s="108" t="s">
        <v>2370</v>
      </c>
      <c r="C15" s="79" t="s">
        <v>2373</v>
      </c>
      <c r="D15" s="108" t="s">
        <v>2374</v>
      </c>
      <c r="E15" s="80">
        <v>0.45639999999999997</v>
      </c>
      <c r="F15" s="257"/>
      <c r="G15" s="82" t="s">
        <v>150</v>
      </c>
      <c r="H15" s="82" t="str">
        <f t="shared" si="0"/>
        <v/>
      </c>
      <c r="I15" s="83" t="s">
        <v>150</v>
      </c>
      <c r="J15" s="83"/>
      <c r="K15" s="83"/>
      <c r="L15" s="83" t="s">
        <v>151</v>
      </c>
      <c r="M15" s="83"/>
      <c r="N15" s="84">
        <v>110</v>
      </c>
      <c r="O15" s="84">
        <v>241</v>
      </c>
      <c r="P15" s="85">
        <v>43983</v>
      </c>
      <c r="U15" s="80"/>
      <c r="V15" s="80"/>
      <c r="W15" s="80"/>
    </row>
    <row r="16" spans="1:243" s="84" customFormat="1" x14ac:dyDescent="0.25">
      <c r="A16" s="79" t="s">
        <v>538</v>
      </c>
      <c r="B16" s="108" t="s">
        <v>2370</v>
      </c>
      <c r="C16" s="79" t="s">
        <v>2375</v>
      </c>
      <c r="D16" s="108" t="s">
        <v>2376</v>
      </c>
      <c r="E16" s="80">
        <v>0.28039999999999998</v>
      </c>
      <c r="F16" s="257"/>
      <c r="G16" s="82" t="str">
        <f t="shared" ref="G16:G53" si="1">IF(E16&gt;=40%,"X","")</f>
        <v/>
      </c>
      <c r="H16" s="82" t="str">
        <f t="shared" si="0"/>
        <v/>
      </c>
      <c r="I16" s="83" t="s">
        <v>150</v>
      </c>
      <c r="J16" s="83"/>
      <c r="K16" s="83"/>
      <c r="L16" s="83" t="s">
        <v>151</v>
      </c>
      <c r="M16" s="83" t="s">
        <v>22</v>
      </c>
      <c r="N16" s="84">
        <v>127</v>
      </c>
      <c r="O16" s="84">
        <v>453</v>
      </c>
      <c r="P16" s="85">
        <v>43983</v>
      </c>
      <c r="U16" s="80"/>
      <c r="V16" s="80"/>
      <c r="W16" s="80"/>
    </row>
    <row r="17" spans="1:23" s="84" customFormat="1" x14ac:dyDescent="0.25">
      <c r="A17" s="79" t="s">
        <v>538</v>
      </c>
      <c r="B17" s="108" t="s">
        <v>2370</v>
      </c>
      <c r="C17" s="79" t="s">
        <v>2377</v>
      </c>
      <c r="D17" s="108" t="s">
        <v>2378</v>
      </c>
      <c r="E17" s="80">
        <v>0.373</v>
      </c>
      <c r="F17" s="196"/>
      <c r="G17" s="82" t="str">
        <f t="shared" si="1"/>
        <v/>
      </c>
      <c r="H17" s="82" t="str">
        <f t="shared" si="0"/>
        <v>X</v>
      </c>
      <c r="I17" s="83" t="s">
        <v>150</v>
      </c>
      <c r="J17" s="83"/>
      <c r="K17" s="83"/>
      <c r="L17" s="83" t="s">
        <v>151</v>
      </c>
      <c r="M17" s="83" t="s">
        <v>22</v>
      </c>
      <c r="N17" s="84">
        <v>91</v>
      </c>
      <c r="O17" s="84">
        <v>244</v>
      </c>
      <c r="P17" s="85">
        <v>43983</v>
      </c>
      <c r="U17" s="80"/>
      <c r="V17" s="80"/>
      <c r="W17" s="80"/>
    </row>
    <row r="18" spans="1:23" s="127" customFormat="1" x14ac:dyDescent="0.25">
      <c r="A18" s="119"/>
      <c r="B18" s="120"/>
      <c r="C18" s="119"/>
      <c r="D18" s="120" t="s">
        <v>2511</v>
      </c>
      <c r="E18" s="121">
        <f>N18/O18</f>
        <v>0.44838308457711445</v>
      </c>
      <c r="F18" s="258"/>
      <c r="G18" s="122"/>
      <c r="H18" s="122"/>
      <c r="I18" s="123"/>
      <c r="J18" s="123"/>
      <c r="K18" s="123"/>
      <c r="L18" s="123"/>
      <c r="M18" s="123"/>
      <c r="N18" s="124">
        <f>SUM(N14:N17)</f>
        <v>721</v>
      </c>
      <c r="O18" s="124">
        <f>SUM(O14:O17)</f>
        <v>1608</v>
      </c>
      <c r="P18" s="125"/>
      <c r="Q18" s="124"/>
      <c r="U18" s="126"/>
      <c r="V18" s="126"/>
      <c r="W18" s="126"/>
    </row>
    <row r="19" spans="1:23" s="84" customFormat="1" x14ac:dyDescent="0.25">
      <c r="A19" s="79" t="s">
        <v>539</v>
      </c>
      <c r="B19" s="108" t="s">
        <v>2379</v>
      </c>
      <c r="C19" s="79" t="s">
        <v>2380</v>
      </c>
      <c r="D19" s="108" t="s">
        <v>2381</v>
      </c>
      <c r="E19" s="80">
        <v>0.48230000000000001</v>
      </c>
      <c r="F19" s="257"/>
      <c r="G19" s="82" t="str">
        <f t="shared" si="1"/>
        <v>X</v>
      </c>
      <c r="H19" s="82" t="str">
        <f t="shared" si="0"/>
        <v/>
      </c>
      <c r="I19" s="83"/>
      <c r="J19" s="83"/>
      <c r="K19" s="83"/>
      <c r="L19" s="83"/>
      <c r="M19" s="83"/>
      <c r="N19" s="84">
        <v>368</v>
      </c>
      <c r="O19" s="84">
        <v>763</v>
      </c>
      <c r="P19" s="85">
        <v>43983</v>
      </c>
      <c r="U19" s="80"/>
      <c r="V19" s="80"/>
      <c r="W19" s="80"/>
    </row>
    <row r="20" spans="1:23" s="84" customFormat="1" x14ac:dyDescent="0.25">
      <c r="A20" s="79" t="s">
        <v>539</v>
      </c>
      <c r="B20" s="108" t="s">
        <v>2379</v>
      </c>
      <c r="C20" s="79" t="s">
        <v>2382</v>
      </c>
      <c r="D20" s="108" t="s">
        <v>2383</v>
      </c>
      <c r="E20" s="80">
        <v>0.33400000000000002</v>
      </c>
      <c r="F20" s="196"/>
      <c r="G20" s="82" t="str">
        <f t="shared" si="1"/>
        <v/>
      </c>
      <c r="H20" s="82" t="str">
        <f t="shared" si="0"/>
        <v>X</v>
      </c>
      <c r="I20" s="83"/>
      <c r="J20" s="83"/>
      <c r="K20" s="83"/>
      <c r="L20" s="83"/>
      <c r="M20" s="83"/>
      <c r="N20" s="84">
        <v>165</v>
      </c>
      <c r="O20" s="84">
        <v>494</v>
      </c>
      <c r="P20" s="85">
        <v>43983</v>
      </c>
      <c r="U20" s="80"/>
      <c r="V20" s="80"/>
      <c r="W20" s="80"/>
    </row>
    <row r="21" spans="1:23" s="84" customFormat="1" x14ac:dyDescent="0.25">
      <c r="A21" s="79" t="s">
        <v>539</v>
      </c>
      <c r="B21" s="108" t="s">
        <v>2379</v>
      </c>
      <c r="C21" s="79" t="s">
        <v>2384</v>
      </c>
      <c r="D21" s="108" t="s">
        <v>2385</v>
      </c>
      <c r="E21" s="80">
        <v>0.38719999999999999</v>
      </c>
      <c r="F21" s="196"/>
      <c r="G21" s="82" t="str">
        <f t="shared" si="1"/>
        <v/>
      </c>
      <c r="H21" s="82" t="str">
        <f t="shared" si="0"/>
        <v>X</v>
      </c>
      <c r="I21" s="83"/>
      <c r="J21" s="83"/>
      <c r="K21" s="83"/>
      <c r="L21" s="83"/>
      <c r="M21" s="83"/>
      <c r="N21" s="84">
        <v>199</v>
      </c>
      <c r="O21" s="84">
        <v>514</v>
      </c>
      <c r="P21" s="85">
        <v>43983</v>
      </c>
      <c r="U21" s="80"/>
      <c r="V21" s="80"/>
      <c r="W21" s="80"/>
    </row>
    <row r="22" spans="1:23" s="127" customFormat="1" x14ac:dyDescent="0.25">
      <c r="A22" s="119"/>
      <c r="B22" s="120"/>
      <c r="C22" s="119"/>
      <c r="D22" s="120" t="s">
        <v>2511</v>
      </c>
      <c r="E22" s="121">
        <f>N22/O22</f>
        <v>0.41332580463015245</v>
      </c>
      <c r="F22" s="258"/>
      <c r="G22" s="122"/>
      <c r="H22" s="122"/>
      <c r="I22" s="123"/>
      <c r="J22" s="123"/>
      <c r="K22" s="123"/>
      <c r="L22" s="123"/>
      <c r="M22" s="123"/>
      <c r="N22" s="124">
        <f>SUM(N19:N21)</f>
        <v>732</v>
      </c>
      <c r="O22" s="124">
        <f>SUM(O19:O21)</f>
        <v>1771</v>
      </c>
      <c r="P22" s="125"/>
      <c r="Q22" s="124"/>
      <c r="U22" s="126"/>
      <c r="V22" s="126"/>
      <c r="W22" s="126"/>
    </row>
    <row r="23" spans="1:23" s="84" customFormat="1" x14ac:dyDescent="0.25">
      <c r="A23" s="79" t="s">
        <v>540</v>
      </c>
      <c r="B23" s="108" t="s">
        <v>2248</v>
      </c>
      <c r="C23" s="79" t="s">
        <v>2426</v>
      </c>
      <c r="D23" s="108" t="s">
        <v>2249</v>
      </c>
      <c r="E23" s="80">
        <v>0.34310000000000002</v>
      </c>
      <c r="F23" s="257">
        <v>888</v>
      </c>
      <c r="G23" s="82" t="str">
        <f t="shared" si="1"/>
        <v/>
      </c>
      <c r="H23" s="82" t="str">
        <f t="shared" si="0"/>
        <v>X</v>
      </c>
      <c r="I23" s="83"/>
      <c r="J23" s="83"/>
      <c r="K23" s="83"/>
      <c r="L23" s="83"/>
      <c r="M23" s="83"/>
      <c r="N23" s="84">
        <v>141</v>
      </c>
      <c r="O23" s="84">
        <v>411</v>
      </c>
      <c r="P23" s="85">
        <v>43983</v>
      </c>
      <c r="U23" s="80"/>
      <c r="V23" s="80"/>
      <c r="W23" s="80"/>
    </row>
    <row r="24" spans="1:23" s="84" customFormat="1" x14ac:dyDescent="0.25">
      <c r="A24" s="79" t="s">
        <v>540</v>
      </c>
      <c r="B24" s="108" t="s">
        <v>2248</v>
      </c>
      <c r="C24" s="79" t="s">
        <v>2427</v>
      </c>
      <c r="D24" s="108" t="s">
        <v>2250</v>
      </c>
      <c r="E24" s="80">
        <v>0.31240000000000001</v>
      </c>
      <c r="F24" s="257"/>
      <c r="G24" s="82" t="str">
        <f t="shared" si="1"/>
        <v/>
      </c>
      <c r="H24" s="82" t="str">
        <f t="shared" si="0"/>
        <v>X</v>
      </c>
      <c r="I24" s="83"/>
      <c r="J24" s="83"/>
      <c r="K24" s="83"/>
      <c r="L24" s="83"/>
      <c r="M24" s="83"/>
      <c r="N24" s="84">
        <v>164</v>
      </c>
      <c r="O24" s="84">
        <v>525</v>
      </c>
      <c r="P24" s="85">
        <v>43983</v>
      </c>
      <c r="U24" s="80"/>
      <c r="V24" s="80"/>
      <c r="W24" s="80"/>
    </row>
    <row r="25" spans="1:23" s="84" customFormat="1" x14ac:dyDescent="0.25">
      <c r="A25" s="79" t="s">
        <v>540</v>
      </c>
      <c r="B25" s="108" t="s">
        <v>2248</v>
      </c>
      <c r="C25" s="79" t="s">
        <v>2428</v>
      </c>
      <c r="D25" s="108" t="s">
        <v>2251</v>
      </c>
      <c r="E25" s="80">
        <v>0.43180000000000002</v>
      </c>
      <c r="F25" s="257"/>
      <c r="G25" s="82" t="str">
        <f t="shared" si="1"/>
        <v>X</v>
      </c>
      <c r="H25" s="82" t="str">
        <f t="shared" si="0"/>
        <v/>
      </c>
      <c r="I25" s="83"/>
      <c r="J25" s="83"/>
      <c r="K25" s="83"/>
      <c r="L25" s="83"/>
      <c r="M25" s="83"/>
      <c r="N25" s="84">
        <v>171</v>
      </c>
      <c r="O25" s="84">
        <v>396</v>
      </c>
      <c r="P25" s="85">
        <v>43983</v>
      </c>
      <c r="U25" s="80"/>
      <c r="V25" s="80"/>
      <c r="W25" s="80"/>
    </row>
    <row r="26" spans="1:23" s="84" customFormat="1" x14ac:dyDescent="0.25">
      <c r="A26" s="79" t="s">
        <v>540</v>
      </c>
      <c r="B26" s="108" t="s">
        <v>2248</v>
      </c>
      <c r="C26" s="79" t="s">
        <v>2429</v>
      </c>
      <c r="D26" s="108" t="s">
        <v>2252</v>
      </c>
      <c r="E26" s="80">
        <v>0.39439999999999997</v>
      </c>
      <c r="F26" s="196"/>
      <c r="G26" s="82" t="str">
        <f t="shared" si="1"/>
        <v/>
      </c>
      <c r="H26" s="82" t="str">
        <f t="shared" si="0"/>
        <v>X</v>
      </c>
      <c r="I26" s="83"/>
      <c r="J26" s="83"/>
      <c r="K26" s="83"/>
      <c r="L26" s="83"/>
      <c r="M26" s="83"/>
      <c r="N26" s="84">
        <v>56</v>
      </c>
      <c r="O26" s="84">
        <v>142</v>
      </c>
      <c r="P26" s="85">
        <v>43983</v>
      </c>
      <c r="U26" s="80"/>
      <c r="V26" s="80"/>
      <c r="W26" s="80"/>
    </row>
    <row r="27" spans="1:23" s="84" customFormat="1" x14ac:dyDescent="0.25">
      <c r="A27" s="79" t="s">
        <v>540</v>
      </c>
      <c r="B27" s="108" t="s">
        <v>2248</v>
      </c>
      <c r="C27" s="79" t="s">
        <v>2430</v>
      </c>
      <c r="D27" s="108" t="s">
        <v>2253</v>
      </c>
      <c r="E27" s="80">
        <v>0.41880000000000001</v>
      </c>
      <c r="F27" s="196"/>
      <c r="G27" s="82" t="str">
        <f t="shared" si="1"/>
        <v>X</v>
      </c>
      <c r="H27" s="82" t="str">
        <f t="shared" si="0"/>
        <v/>
      </c>
      <c r="I27" s="83"/>
      <c r="J27" s="83"/>
      <c r="K27" s="83"/>
      <c r="L27" s="83"/>
      <c r="M27" s="83"/>
      <c r="N27" s="84">
        <v>147</v>
      </c>
      <c r="O27" s="84">
        <v>351</v>
      </c>
      <c r="P27" s="85">
        <v>43983</v>
      </c>
      <c r="U27" s="80"/>
      <c r="V27" s="80"/>
      <c r="W27" s="80"/>
    </row>
    <row r="28" spans="1:23" s="127" customFormat="1" x14ac:dyDescent="0.25">
      <c r="A28" s="119"/>
      <c r="B28" s="120"/>
      <c r="C28" s="119"/>
      <c r="D28" s="120" t="s">
        <v>2511</v>
      </c>
      <c r="E28" s="121">
        <f>N28/O28</f>
        <v>0.37205479452054796</v>
      </c>
      <c r="F28" s="258"/>
      <c r="G28" s="122"/>
      <c r="H28" s="122"/>
      <c r="I28" s="123"/>
      <c r="J28" s="123"/>
      <c r="K28" s="123"/>
      <c r="L28" s="123"/>
      <c r="M28" s="123"/>
      <c r="N28" s="124">
        <f>SUM(N23:N27)</f>
        <v>679</v>
      </c>
      <c r="O28" s="124">
        <f>SUM(O23:O27)</f>
        <v>1825</v>
      </c>
      <c r="P28" s="125"/>
      <c r="Q28" s="124"/>
      <c r="U28" s="126"/>
      <c r="V28" s="126"/>
      <c r="W28" s="126"/>
    </row>
    <row r="29" spans="1:23" s="84" customFormat="1" x14ac:dyDescent="0.25">
      <c r="A29" s="79" t="s">
        <v>541</v>
      </c>
      <c r="B29" s="79" t="s">
        <v>1179</v>
      </c>
      <c r="C29" s="79" t="s">
        <v>1209</v>
      </c>
      <c r="D29" s="79" t="s">
        <v>1151</v>
      </c>
      <c r="E29" s="80">
        <v>0.48170000000000002</v>
      </c>
      <c r="F29" s="257"/>
      <c r="G29" s="82" t="str">
        <f t="shared" si="1"/>
        <v>X</v>
      </c>
      <c r="H29" s="82" t="str">
        <f t="shared" si="0"/>
        <v/>
      </c>
      <c r="I29" s="83" t="s">
        <v>150</v>
      </c>
      <c r="J29" s="83"/>
      <c r="K29" s="83"/>
      <c r="L29" s="83" t="s">
        <v>151</v>
      </c>
      <c r="M29" s="83"/>
      <c r="N29" s="84">
        <v>211</v>
      </c>
      <c r="O29" s="84">
        <v>438</v>
      </c>
      <c r="P29" s="85">
        <v>43984</v>
      </c>
      <c r="Q29" s="84" t="s">
        <v>2520</v>
      </c>
      <c r="U29" s="80"/>
      <c r="V29" s="80"/>
      <c r="W29" s="80"/>
    </row>
    <row r="30" spans="1:23" s="84" customFormat="1" x14ac:dyDescent="0.25">
      <c r="A30" s="79" t="s">
        <v>541</v>
      </c>
      <c r="B30" s="79" t="s">
        <v>1179</v>
      </c>
      <c r="C30" s="79" t="s">
        <v>1210</v>
      </c>
      <c r="D30" s="79" t="s">
        <v>1178</v>
      </c>
      <c r="E30" s="80">
        <v>0.3483</v>
      </c>
      <c r="F30" s="257"/>
      <c r="G30" s="82" t="str">
        <f t="shared" si="1"/>
        <v/>
      </c>
      <c r="H30" s="82" t="str">
        <f t="shared" si="0"/>
        <v>X</v>
      </c>
      <c r="I30" s="83" t="s">
        <v>150</v>
      </c>
      <c r="J30" s="83"/>
      <c r="K30" s="83"/>
      <c r="L30" s="83" t="s">
        <v>151</v>
      </c>
      <c r="M30" s="83" t="s">
        <v>22</v>
      </c>
      <c r="N30" s="84">
        <v>116</v>
      </c>
      <c r="O30" s="84">
        <v>333</v>
      </c>
      <c r="P30" s="85">
        <v>43984</v>
      </c>
      <c r="U30" s="80"/>
      <c r="V30" s="80"/>
      <c r="W30" s="80"/>
    </row>
    <row r="31" spans="1:23" s="127" customFormat="1" x14ac:dyDescent="0.25">
      <c r="A31" s="119"/>
      <c r="B31" s="119"/>
      <c r="C31" s="119"/>
      <c r="D31" s="120" t="s">
        <v>2511</v>
      </c>
      <c r="E31" s="121">
        <f>N31/O31</f>
        <v>0.42412451361867703</v>
      </c>
      <c r="F31" s="259"/>
      <c r="G31" s="122"/>
      <c r="H31" s="122"/>
      <c r="I31" s="123"/>
      <c r="J31" s="123"/>
      <c r="K31" s="123"/>
      <c r="L31" s="123"/>
      <c r="M31" s="123"/>
      <c r="N31" s="124">
        <f>SUM(N29:N30)</f>
        <v>327</v>
      </c>
      <c r="O31" s="124">
        <f>SUM(O29:O30)</f>
        <v>771</v>
      </c>
      <c r="P31" s="125"/>
      <c r="Q31" s="124"/>
      <c r="U31" s="126"/>
      <c r="V31" s="126"/>
      <c r="W31" s="126"/>
    </row>
    <row r="32" spans="1:23" s="84" customFormat="1" x14ac:dyDescent="0.25">
      <c r="A32" s="79" t="s">
        <v>386</v>
      </c>
      <c r="B32" s="79" t="s">
        <v>536</v>
      </c>
      <c r="C32" s="86" t="s">
        <v>387</v>
      </c>
      <c r="D32" s="79" t="s">
        <v>544</v>
      </c>
      <c r="E32" s="87">
        <v>0.37209999999999999</v>
      </c>
      <c r="F32" s="260"/>
      <c r="G32" s="82" t="str">
        <f t="shared" si="1"/>
        <v/>
      </c>
      <c r="H32" s="82" t="str">
        <f t="shared" si="0"/>
        <v>X</v>
      </c>
      <c r="I32" s="83"/>
      <c r="J32" s="83"/>
      <c r="K32" s="83"/>
      <c r="L32" s="83"/>
      <c r="M32" s="83"/>
      <c r="N32" s="84">
        <v>195</v>
      </c>
      <c r="O32" s="84">
        <v>524</v>
      </c>
      <c r="P32" s="85">
        <v>43945</v>
      </c>
      <c r="U32" s="80"/>
      <c r="V32" s="80"/>
      <c r="W32" s="80"/>
    </row>
    <row r="33" spans="1:23" s="84" customFormat="1" x14ac:dyDescent="0.25">
      <c r="A33" s="79" t="s">
        <v>386</v>
      </c>
      <c r="B33" s="79" t="s">
        <v>536</v>
      </c>
      <c r="C33" s="86" t="s">
        <v>388</v>
      </c>
      <c r="D33" s="79" t="s">
        <v>545</v>
      </c>
      <c r="E33" s="87">
        <v>0.29499999999999998</v>
      </c>
      <c r="F33" s="260"/>
      <c r="G33" s="82" t="str">
        <f t="shared" si="1"/>
        <v/>
      </c>
      <c r="H33" s="82" t="str">
        <f t="shared" si="0"/>
        <v/>
      </c>
      <c r="I33" s="83"/>
      <c r="J33" s="83"/>
      <c r="K33" s="83"/>
      <c r="L33" s="83"/>
      <c r="M33" s="83"/>
      <c r="N33" s="84">
        <v>187</v>
      </c>
      <c r="O33" s="84">
        <v>634</v>
      </c>
      <c r="P33" s="85">
        <v>43945</v>
      </c>
      <c r="U33" s="80"/>
      <c r="V33" s="80"/>
      <c r="W33" s="80"/>
    </row>
    <row r="34" spans="1:23" s="84" customFormat="1" x14ac:dyDescent="0.25">
      <c r="A34" s="79" t="s">
        <v>386</v>
      </c>
      <c r="B34" s="79" t="s">
        <v>536</v>
      </c>
      <c r="C34" s="86" t="s">
        <v>389</v>
      </c>
      <c r="D34" s="79" t="s">
        <v>546</v>
      </c>
      <c r="E34" s="87">
        <v>0.45479999999999998</v>
      </c>
      <c r="F34" s="260"/>
      <c r="G34" s="82" t="str">
        <f t="shared" si="1"/>
        <v>X</v>
      </c>
      <c r="H34" s="82" t="str">
        <f t="shared" si="0"/>
        <v/>
      </c>
      <c r="I34" s="83"/>
      <c r="J34" s="83"/>
      <c r="K34" s="83"/>
      <c r="L34" s="83"/>
      <c r="M34" s="83"/>
      <c r="N34" s="84">
        <v>141</v>
      </c>
      <c r="O34" s="84">
        <v>310</v>
      </c>
      <c r="P34" s="85">
        <v>43945</v>
      </c>
      <c r="U34" s="80"/>
      <c r="V34" s="80"/>
      <c r="W34" s="80"/>
    </row>
    <row r="35" spans="1:23" s="84" customFormat="1" x14ac:dyDescent="0.25">
      <c r="A35" s="79" t="s">
        <v>386</v>
      </c>
      <c r="B35" s="79" t="s">
        <v>536</v>
      </c>
      <c r="C35" s="86" t="s">
        <v>390</v>
      </c>
      <c r="D35" s="79" t="s">
        <v>547</v>
      </c>
      <c r="E35" s="87">
        <v>0.25119999999999998</v>
      </c>
      <c r="F35" s="260"/>
      <c r="G35" s="82" t="str">
        <f t="shared" si="1"/>
        <v/>
      </c>
      <c r="H35" s="82" t="str">
        <f t="shared" si="0"/>
        <v/>
      </c>
      <c r="I35" s="83"/>
      <c r="J35" s="83"/>
      <c r="K35" s="83"/>
      <c r="L35" s="83"/>
      <c r="M35" s="83"/>
      <c r="N35" s="84">
        <v>163</v>
      </c>
      <c r="O35" s="84">
        <v>649</v>
      </c>
      <c r="P35" s="85">
        <v>43945</v>
      </c>
      <c r="U35" s="80"/>
      <c r="V35" s="80"/>
      <c r="W35" s="80"/>
    </row>
    <row r="36" spans="1:23" s="84" customFormat="1" x14ac:dyDescent="0.25">
      <c r="A36" s="79" t="s">
        <v>386</v>
      </c>
      <c r="B36" s="79" t="s">
        <v>536</v>
      </c>
      <c r="C36" s="86" t="s">
        <v>391</v>
      </c>
      <c r="D36" s="79" t="s">
        <v>548</v>
      </c>
      <c r="E36" s="87">
        <v>0.30790000000000001</v>
      </c>
      <c r="F36" s="260"/>
      <c r="G36" s="82" t="str">
        <f t="shared" si="1"/>
        <v/>
      </c>
      <c r="H36" s="82" t="str">
        <f t="shared" si="0"/>
        <v>X</v>
      </c>
      <c r="I36" s="83"/>
      <c r="J36" s="83"/>
      <c r="K36" s="83"/>
      <c r="L36" s="83"/>
      <c r="M36" s="83"/>
      <c r="N36" s="84">
        <v>274</v>
      </c>
      <c r="O36" s="84">
        <v>890</v>
      </c>
      <c r="P36" s="85">
        <v>43945</v>
      </c>
      <c r="U36" s="80"/>
      <c r="V36" s="80"/>
      <c r="W36" s="80"/>
    </row>
    <row r="37" spans="1:23" s="84" customFormat="1" x14ac:dyDescent="0.25">
      <c r="A37" s="79" t="s">
        <v>386</v>
      </c>
      <c r="B37" s="79" t="s">
        <v>536</v>
      </c>
      <c r="C37" s="86" t="s">
        <v>392</v>
      </c>
      <c r="D37" s="79" t="s">
        <v>549</v>
      </c>
      <c r="E37" s="87">
        <v>0.1943</v>
      </c>
      <c r="F37" s="260"/>
      <c r="G37" s="82" t="str">
        <f t="shared" si="1"/>
        <v/>
      </c>
      <c r="H37" s="82" t="str">
        <f t="shared" si="0"/>
        <v/>
      </c>
      <c r="I37" s="83"/>
      <c r="J37" s="83"/>
      <c r="K37" s="83"/>
      <c r="L37" s="83"/>
      <c r="M37" s="83"/>
      <c r="N37" s="84">
        <v>185</v>
      </c>
      <c r="O37" s="84">
        <v>952</v>
      </c>
      <c r="P37" s="85">
        <v>43945</v>
      </c>
      <c r="U37" s="80"/>
      <c r="V37" s="80"/>
      <c r="W37" s="80"/>
    </row>
    <row r="38" spans="1:23" s="127" customFormat="1" x14ac:dyDescent="0.25">
      <c r="A38" s="119"/>
      <c r="B38" s="119"/>
      <c r="C38" s="128"/>
      <c r="D38" s="120" t="s">
        <v>2511</v>
      </c>
      <c r="E38" s="129">
        <f>N38/O38</f>
        <v>0.28921444809295277</v>
      </c>
      <c r="F38" s="135"/>
      <c r="G38" s="122"/>
      <c r="H38" s="122"/>
      <c r="I38" s="123"/>
      <c r="J38" s="123"/>
      <c r="K38" s="123"/>
      <c r="L38" s="123"/>
      <c r="M38" s="123"/>
      <c r="N38" s="124">
        <f>SUM(N32:N37)</f>
        <v>1145</v>
      </c>
      <c r="O38" s="124">
        <f>SUM(O32:O37)</f>
        <v>3959</v>
      </c>
      <c r="P38" s="125"/>
      <c r="Q38" s="124"/>
      <c r="U38" s="126"/>
      <c r="V38" s="126"/>
      <c r="W38" s="126"/>
    </row>
    <row r="39" spans="1:23" s="84" customFormat="1" x14ac:dyDescent="0.25">
      <c r="A39" s="79" t="s">
        <v>542</v>
      </c>
      <c r="B39" s="108" t="s">
        <v>2131</v>
      </c>
      <c r="C39" s="79" t="s">
        <v>2132</v>
      </c>
      <c r="D39" s="108" t="s">
        <v>2512</v>
      </c>
      <c r="E39" s="80">
        <v>0.4279</v>
      </c>
      <c r="F39" s="257"/>
      <c r="G39" s="82" t="str">
        <f t="shared" si="1"/>
        <v>X</v>
      </c>
      <c r="H39" s="82" t="str">
        <f t="shared" si="0"/>
        <v/>
      </c>
      <c r="I39" s="83"/>
      <c r="J39" s="83"/>
      <c r="K39" s="83"/>
      <c r="L39" s="83"/>
      <c r="M39" s="83"/>
      <c r="N39" s="84">
        <v>89</v>
      </c>
      <c r="O39" s="84">
        <v>208</v>
      </c>
      <c r="P39" s="85">
        <v>43985</v>
      </c>
      <c r="U39" s="80"/>
      <c r="V39" s="80"/>
      <c r="W39" s="80"/>
    </row>
    <row r="40" spans="1:23" s="84" customFormat="1" x14ac:dyDescent="0.25">
      <c r="A40" s="79" t="s">
        <v>542</v>
      </c>
      <c r="B40" s="108" t="s">
        <v>2131</v>
      </c>
      <c r="C40" s="79" t="s">
        <v>2133</v>
      </c>
      <c r="D40" s="108" t="s">
        <v>2134</v>
      </c>
      <c r="E40" s="80">
        <v>0.26050000000000001</v>
      </c>
      <c r="F40" s="257"/>
      <c r="G40" s="82" t="str">
        <f t="shared" si="1"/>
        <v/>
      </c>
      <c r="H40" s="82" t="str">
        <f t="shared" si="0"/>
        <v/>
      </c>
      <c r="I40" s="83"/>
      <c r="J40" s="83"/>
      <c r="K40" s="83"/>
      <c r="L40" s="83"/>
      <c r="M40" s="83"/>
      <c r="N40" s="84">
        <v>56</v>
      </c>
      <c r="O40" s="84">
        <v>215</v>
      </c>
      <c r="P40" s="85">
        <v>43985</v>
      </c>
      <c r="U40" s="80"/>
      <c r="V40" s="80"/>
      <c r="W40" s="80"/>
    </row>
    <row r="41" spans="1:23" s="127" customFormat="1" x14ac:dyDescent="0.25">
      <c r="A41" s="119"/>
      <c r="B41" s="120"/>
      <c r="C41" s="119"/>
      <c r="D41" s="120" t="s">
        <v>2511</v>
      </c>
      <c r="E41" s="121">
        <f>N41/O41</f>
        <v>0.34278959810874704</v>
      </c>
      <c r="F41" s="259"/>
      <c r="G41" s="122"/>
      <c r="H41" s="122"/>
      <c r="I41" s="123"/>
      <c r="J41" s="123"/>
      <c r="K41" s="123"/>
      <c r="L41" s="123"/>
      <c r="M41" s="123"/>
      <c r="N41" s="124">
        <f>SUM(N39:N40)</f>
        <v>145</v>
      </c>
      <c r="O41" s="124">
        <f>SUM(O39:O40)</f>
        <v>423</v>
      </c>
      <c r="P41" s="125"/>
      <c r="Q41" s="124"/>
      <c r="U41" s="126"/>
      <c r="V41" s="126"/>
      <c r="W41" s="126"/>
    </row>
    <row r="42" spans="1:23" s="84" customFormat="1" x14ac:dyDescent="0.25">
      <c r="A42" s="79" t="s">
        <v>543</v>
      </c>
      <c r="B42" s="79" t="s">
        <v>1110</v>
      </c>
      <c r="C42" s="79" t="s">
        <v>846</v>
      </c>
      <c r="D42" s="79" t="s">
        <v>847</v>
      </c>
      <c r="E42" s="80">
        <v>0.1205</v>
      </c>
      <c r="F42" s="260"/>
      <c r="G42" s="82" t="str">
        <f t="shared" si="1"/>
        <v/>
      </c>
      <c r="H42" s="82" t="str">
        <f t="shared" si="0"/>
        <v/>
      </c>
      <c r="I42" s="83"/>
      <c r="J42" s="83"/>
      <c r="K42" s="83"/>
      <c r="L42" s="83"/>
      <c r="M42" s="83"/>
      <c r="N42" s="84">
        <v>60</v>
      </c>
      <c r="O42" s="84">
        <v>498</v>
      </c>
      <c r="P42" s="85">
        <v>43983</v>
      </c>
      <c r="U42" s="80"/>
      <c r="V42" s="80"/>
      <c r="W42" s="80"/>
    </row>
    <row r="43" spans="1:23" s="84" customFormat="1" x14ac:dyDescent="0.25">
      <c r="A43" s="79" t="s">
        <v>543</v>
      </c>
      <c r="B43" s="79" t="s">
        <v>1110</v>
      </c>
      <c r="C43" s="79" t="s">
        <v>848</v>
      </c>
      <c r="D43" s="79" t="s">
        <v>1111</v>
      </c>
      <c r="E43" s="80">
        <v>0.12870000000000001</v>
      </c>
      <c r="F43" s="260"/>
      <c r="G43" s="82" t="str">
        <f t="shared" si="1"/>
        <v/>
      </c>
      <c r="H43" s="82" t="str">
        <f t="shared" si="0"/>
        <v/>
      </c>
      <c r="I43" s="83"/>
      <c r="J43" s="83"/>
      <c r="K43" s="83"/>
      <c r="L43" s="83"/>
      <c r="M43" s="83"/>
      <c r="N43" s="84">
        <v>99</v>
      </c>
      <c r="O43" s="84">
        <v>769</v>
      </c>
      <c r="P43" s="85">
        <v>43983</v>
      </c>
      <c r="U43" s="80"/>
      <c r="V43" s="80"/>
      <c r="W43" s="80"/>
    </row>
    <row r="44" spans="1:23" s="84" customFormat="1" x14ac:dyDescent="0.25">
      <c r="A44" s="79" t="s">
        <v>543</v>
      </c>
      <c r="B44" s="79" t="s">
        <v>1110</v>
      </c>
      <c r="C44" s="79" t="s">
        <v>849</v>
      </c>
      <c r="D44" s="79" t="s">
        <v>850</v>
      </c>
      <c r="E44" s="80">
        <v>7.8399999999999997E-2</v>
      </c>
      <c r="F44" s="260"/>
      <c r="G44" s="82" t="str">
        <f t="shared" si="1"/>
        <v/>
      </c>
      <c r="H44" s="82" t="str">
        <f t="shared" si="0"/>
        <v/>
      </c>
      <c r="I44" s="83"/>
      <c r="J44" s="83"/>
      <c r="K44" s="83"/>
      <c r="L44" s="83"/>
      <c r="M44" s="83"/>
      <c r="N44" s="84">
        <v>242</v>
      </c>
      <c r="O44" s="84">
        <v>3087</v>
      </c>
      <c r="P44" s="85">
        <v>43983</v>
      </c>
      <c r="U44" s="80"/>
      <c r="V44" s="80"/>
      <c r="W44" s="80"/>
    </row>
    <row r="45" spans="1:23" s="84" customFormat="1" x14ac:dyDescent="0.25">
      <c r="A45" s="79" t="s">
        <v>543</v>
      </c>
      <c r="B45" s="79" t="s">
        <v>1110</v>
      </c>
      <c r="C45" s="79" t="s">
        <v>851</v>
      </c>
      <c r="D45" s="79" t="s">
        <v>852</v>
      </c>
      <c r="E45" s="80">
        <v>0.222</v>
      </c>
      <c r="F45" s="260"/>
      <c r="G45" s="82" t="str">
        <f t="shared" si="1"/>
        <v/>
      </c>
      <c r="H45" s="82" t="str">
        <f t="shared" si="0"/>
        <v/>
      </c>
      <c r="I45" s="83"/>
      <c r="J45" s="83"/>
      <c r="K45" s="83"/>
      <c r="L45" s="83"/>
      <c r="M45" s="83"/>
      <c r="N45" s="84">
        <v>133</v>
      </c>
      <c r="O45" s="84">
        <v>599</v>
      </c>
      <c r="P45" s="85">
        <v>43983</v>
      </c>
      <c r="U45" s="80"/>
      <c r="V45" s="80"/>
      <c r="W45" s="80"/>
    </row>
    <row r="46" spans="1:23" s="84" customFormat="1" x14ac:dyDescent="0.25">
      <c r="A46" s="79" t="s">
        <v>543</v>
      </c>
      <c r="B46" s="79" t="s">
        <v>1110</v>
      </c>
      <c r="C46" s="79" t="s">
        <v>853</v>
      </c>
      <c r="D46" s="79" t="s">
        <v>854</v>
      </c>
      <c r="E46" s="80">
        <v>0.13389999999999999</v>
      </c>
      <c r="F46" s="260"/>
      <c r="G46" s="82" t="str">
        <f t="shared" si="1"/>
        <v/>
      </c>
      <c r="H46" s="82" t="str">
        <f t="shared" si="0"/>
        <v/>
      </c>
      <c r="I46" s="83"/>
      <c r="J46" s="83"/>
      <c r="K46" s="83"/>
      <c r="L46" s="83"/>
      <c r="M46" s="83"/>
      <c r="N46" s="84">
        <v>83</v>
      </c>
      <c r="O46" s="84">
        <v>620</v>
      </c>
      <c r="P46" s="85">
        <v>43983</v>
      </c>
      <c r="U46" s="80"/>
      <c r="V46" s="80"/>
      <c r="W46" s="80"/>
    </row>
    <row r="47" spans="1:23" s="84" customFormat="1" x14ac:dyDescent="0.25">
      <c r="A47" s="79" t="s">
        <v>543</v>
      </c>
      <c r="B47" s="79" t="s">
        <v>1110</v>
      </c>
      <c r="C47" s="79" t="s">
        <v>855</v>
      </c>
      <c r="D47" s="79" t="s">
        <v>856</v>
      </c>
      <c r="E47" s="80">
        <v>0.15260000000000001</v>
      </c>
      <c r="F47" s="260"/>
      <c r="G47" s="82" t="str">
        <f t="shared" si="1"/>
        <v/>
      </c>
      <c r="H47" s="82" t="str">
        <f t="shared" si="0"/>
        <v/>
      </c>
      <c r="I47" s="83"/>
      <c r="J47" s="83"/>
      <c r="K47" s="83"/>
      <c r="L47" s="83"/>
      <c r="M47" s="83"/>
      <c r="N47" s="84">
        <v>87</v>
      </c>
      <c r="O47" s="84">
        <v>570</v>
      </c>
      <c r="P47" s="85">
        <v>43983</v>
      </c>
      <c r="U47" s="80"/>
      <c r="V47" s="80"/>
      <c r="W47" s="80"/>
    </row>
    <row r="48" spans="1:23" s="84" customFormat="1" x14ac:dyDescent="0.25">
      <c r="A48" s="79" t="s">
        <v>543</v>
      </c>
      <c r="B48" s="79" t="s">
        <v>1110</v>
      </c>
      <c r="C48" s="79" t="s">
        <v>857</v>
      </c>
      <c r="D48" s="79" t="s">
        <v>858</v>
      </c>
      <c r="E48" s="80">
        <v>9.8199999999999996E-2</v>
      </c>
      <c r="F48" s="260"/>
      <c r="G48" s="82" t="str">
        <f t="shared" si="1"/>
        <v/>
      </c>
      <c r="H48" s="82" t="str">
        <f t="shared" ref="H48:H83" si="2">IF(AND( E48&gt;=30%, E48 &lt;=39.99%),"X","")</f>
        <v/>
      </c>
      <c r="I48" s="83"/>
      <c r="J48" s="83"/>
      <c r="K48" s="83"/>
      <c r="L48" s="83"/>
      <c r="M48" s="83"/>
      <c r="N48" s="84">
        <v>61</v>
      </c>
      <c r="O48" s="84">
        <v>621</v>
      </c>
      <c r="P48" s="85">
        <v>43983</v>
      </c>
      <c r="U48" s="80"/>
      <c r="V48" s="80"/>
      <c r="W48" s="80"/>
    </row>
    <row r="49" spans="1:23" s="84" customFormat="1" x14ac:dyDescent="0.25">
      <c r="A49" s="79" t="s">
        <v>543</v>
      </c>
      <c r="B49" s="79" t="s">
        <v>1110</v>
      </c>
      <c r="C49" s="79" t="s">
        <v>859</v>
      </c>
      <c r="D49" s="79" t="s">
        <v>860</v>
      </c>
      <c r="E49" s="80">
        <v>0.10589999999999999</v>
      </c>
      <c r="F49" s="260"/>
      <c r="G49" s="82" t="str">
        <f t="shared" si="1"/>
        <v/>
      </c>
      <c r="H49" s="82" t="str">
        <f t="shared" si="2"/>
        <v/>
      </c>
      <c r="I49" s="83"/>
      <c r="J49" s="83"/>
      <c r="K49" s="83"/>
      <c r="L49" s="83"/>
      <c r="M49" s="83"/>
      <c r="N49" s="84">
        <v>59</v>
      </c>
      <c r="O49" s="84">
        <v>557</v>
      </c>
      <c r="P49" s="85">
        <v>43983</v>
      </c>
      <c r="U49" s="80"/>
      <c r="V49" s="80"/>
      <c r="W49" s="80"/>
    </row>
    <row r="50" spans="1:23" s="84" customFormat="1" x14ac:dyDescent="0.25">
      <c r="A50" s="79" t="s">
        <v>543</v>
      </c>
      <c r="B50" s="79" t="s">
        <v>1110</v>
      </c>
      <c r="C50" s="79" t="s">
        <v>861</v>
      </c>
      <c r="D50" s="79" t="s">
        <v>862</v>
      </c>
      <c r="E50" s="80">
        <v>7.5200000000000003E-2</v>
      </c>
      <c r="F50" s="260"/>
      <c r="G50" s="82" t="str">
        <f t="shared" si="1"/>
        <v/>
      </c>
      <c r="H50" s="82" t="str">
        <f t="shared" si="2"/>
        <v/>
      </c>
      <c r="I50" s="83"/>
      <c r="J50" s="83"/>
      <c r="K50" s="83"/>
      <c r="L50" s="83"/>
      <c r="M50" s="83"/>
      <c r="N50" s="84">
        <v>46</v>
      </c>
      <c r="O50" s="84">
        <v>612</v>
      </c>
      <c r="P50" s="85">
        <v>43983</v>
      </c>
      <c r="U50" s="80"/>
      <c r="V50" s="80"/>
      <c r="W50" s="80"/>
    </row>
    <row r="51" spans="1:23" s="84" customFormat="1" x14ac:dyDescent="0.25">
      <c r="A51" s="79" t="s">
        <v>543</v>
      </c>
      <c r="B51" s="79" t="s">
        <v>1110</v>
      </c>
      <c r="C51" s="79" t="s">
        <v>863</v>
      </c>
      <c r="D51" s="79" t="s">
        <v>1211</v>
      </c>
      <c r="E51" s="80">
        <v>0.13420000000000001</v>
      </c>
      <c r="F51" s="260"/>
      <c r="G51" s="82" t="str">
        <f t="shared" si="1"/>
        <v/>
      </c>
      <c r="H51" s="82" t="str">
        <f t="shared" si="2"/>
        <v/>
      </c>
      <c r="I51" s="83"/>
      <c r="J51" s="83"/>
      <c r="K51" s="83"/>
      <c r="L51" s="83"/>
      <c r="M51" s="83"/>
      <c r="N51" s="84">
        <v>120</v>
      </c>
      <c r="O51" s="84">
        <v>894</v>
      </c>
      <c r="P51" s="85">
        <v>43983</v>
      </c>
      <c r="U51" s="80"/>
      <c r="V51" s="80"/>
      <c r="W51" s="80"/>
    </row>
    <row r="52" spans="1:23" s="84" customFormat="1" x14ac:dyDescent="0.25">
      <c r="A52" s="79" t="s">
        <v>543</v>
      </c>
      <c r="B52" s="79" t="s">
        <v>1110</v>
      </c>
      <c r="C52" s="79" t="s">
        <v>864</v>
      </c>
      <c r="D52" s="79" t="s">
        <v>865</v>
      </c>
      <c r="E52" s="80">
        <v>0.24349999999999999</v>
      </c>
      <c r="F52" s="260"/>
      <c r="G52" s="82" t="str">
        <f t="shared" si="1"/>
        <v/>
      </c>
      <c r="H52" s="82" t="str">
        <f t="shared" si="2"/>
        <v/>
      </c>
      <c r="I52" s="83"/>
      <c r="J52" s="83"/>
      <c r="K52" s="83"/>
      <c r="L52" s="83"/>
      <c r="M52" s="83"/>
      <c r="N52" s="84">
        <v>122</v>
      </c>
      <c r="O52" s="84">
        <v>501</v>
      </c>
      <c r="P52" s="85">
        <v>43983</v>
      </c>
      <c r="U52" s="80"/>
      <c r="V52" s="80"/>
      <c r="W52" s="80"/>
    </row>
    <row r="53" spans="1:23" s="84" customFormat="1" x14ac:dyDescent="0.25">
      <c r="A53" s="79" t="s">
        <v>543</v>
      </c>
      <c r="B53" s="79" t="s">
        <v>1110</v>
      </c>
      <c r="C53" s="79" t="s">
        <v>866</v>
      </c>
      <c r="D53" s="79" t="s">
        <v>867</v>
      </c>
      <c r="E53" s="80">
        <v>0.13109999999999999</v>
      </c>
      <c r="F53" s="260"/>
      <c r="G53" s="82" t="str">
        <f t="shared" si="1"/>
        <v/>
      </c>
      <c r="H53" s="82" t="str">
        <f t="shared" si="2"/>
        <v/>
      </c>
      <c r="I53" s="83"/>
      <c r="J53" s="83"/>
      <c r="K53" s="83"/>
      <c r="L53" s="83"/>
      <c r="M53" s="83"/>
      <c r="N53" s="84">
        <v>113</v>
      </c>
      <c r="O53" s="84">
        <v>862</v>
      </c>
      <c r="P53" s="85">
        <v>43983</v>
      </c>
      <c r="U53" s="80"/>
      <c r="V53" s="80"/>
      <c r="W53" s="80"/>
    </row>
    <row r="54" spans="1:23" s="84" customFormat="1" x14ac:dyDescent="0.25">
      <c r="A54" s="79" t="s">
        <v>543</v>
      </c>
      <c r="B54" s="79" t="s">
        <v>1110</v>
      </c>
      <c r="C54" s="79" t="s">
        <v>868</v>
      </c>
      <c r="D54" s="79" t="s">
        <v>869</v>
      </c>
      <c r="E54" s="80">
        <v>0.19220000000000001</v>
      </c>
      <c r="F54" s="260"/>
      <c r="G54" s="82" t="str">
        <f t="shared" ref="G54:G89" si="3">IF(E54&gt;=40%,"X","")</f>
        <v/>
      </c>
      <c r="H54" s="82" t="str">
        <f t="shared" si="2"/>
        <v/>
      </c>
      <c r="I54" s="83"/>
      <c r="J54" s="83"/>
      <c r="K54" s="83"/>
      <c r="L54" s="83"/>
      <c r="M54" s="83"/>
      <c r="N54" s="84">
        <v>104</v>
      </c>
      <c r="O54" s="84">
        <v>541</v>
      </c>
      <c r="P54" s="85">
        <v>43983</v>
      </c>
      <c r="U54" s="80"/>
      <c r="V54" s="80"/>
      <c r="W54" s="80"/>
    </row>
    <row r="55" spans="1:23" s="84" customFormat="1" x14ac:dyDescent="0.25">
      <c r="A55" s="79" t="s">
        <v>543</v>
      </c>
      <c r="B55" s="79" t="s">
        <v>1110</v>
      </c>
      <c r="C55" s="79" t="s">
        <v>870</v>
      </c>
      <c r="D55" s="79" t="s">
        <v>871</v>
      </c>
      <c r="E55" s="80">
        <v>0.1085</v>
      </c>
      <c r="F55" s="260"/>
      <c r="G55" s="82" t="str">
        <f t="shared" si="3"/>
        <v/>
      </c>
      <c r="H55" s="82" t="str">
        <f t="shared" si="2"/>
        <v/>
      </c>
      <c r="I55" s="83"/>
      <c r="J55" s="83"/>
      <c r="K55" s="83"/>
      <c r="L55" s="83"/>
      <c r="M55" s="83"/>
      <c r="N55" s="84">
        <v>84</v>
      </c>
      <c r="O55" s="84">
        <v>774</v>
      </c>
      <c r="P55" s="85">
        <v>43983</v>
      </c>
      <c r="U55" s="80"/>
      <c r="V55" s="80"/>
      <c r="W55" s="80"/>
    </row>
    <row r="56" spans="1:23" s="84" customFormat="1" x14ac:dyDescent="0.25">
      <c r="A56" s="79" t="s">
        <v>543</v>
      </c>
      <c r="B56" s="79" t="s">
        <v>1110</v>
      </c>
      <c r="C56" s="79" t="s">
        <v>872</v>
      </c>
      <c r="D56" s="79" t="s">
        <v>873</v>
      </c>
      <c r="E56" s="80">
        <v>0.1216</v>
      </c>
      <c r="F56" s="260"/>
      <c r="G56" s="82" t="str">
        <f t="shared" si="3"/>
        <v/>
      </c>
      <c r="H56" s="82" t="str">
        <f t="shared" si="2"/>
        <v/>
      </c>
      <c r="I56" s="83"/>
      <c r="J56" s="83"/>
      <c r="K56" s="83"/>
      <c r="L56" s="83"/>
      <c r="M56" s="83"/>
      <c r="N56" s="84">
        <v>99</v>
      </c>
      <c r="O56" s="84">
        <v>814</v>
      </c>
      <c r="P56" s="85">
        <v>43983</v>
      </c>
      <c r="U56" s="80"/>
      <c r="V56" s="80"/>
      <c r="W56" s="80"/>
    </row>
    <row r="57" spans="1:23" s="84" customFormat="1" x14ac:dyDescent="0.25">
      <c r="A57" s="79" t="s">
        <v>543</v>
      </c>
      <c r="B57" s="79" t="s">
        <v>1110</v>
      </c>
      <c r="C57" s="79" t="s">
        <v>874</v>
      </c>
      <c r="D57" s="79" t="s">
        <v>875</v>
      </c>
      <c r="E57" s="80">
        <v>2.4500000000000001E-2</v>
      </c>
      <c r="F57" s="260"/>
      <c r="G57" s="82" t="str">
        <f t="shared" si="3"/>
        <v/>
      </c>
      <c r="H57" s="82" t="str">
        <f t="shared" si="2"/>
        <v/>
      </c>
      <c r="I57" s="83"/>
      <c r="J57" s="83"/>
      <c r="K57" s="83"/>
      <c r="L57" s="83"/>
      <c r="M57" s="83"/>
      <c r="N57" s="84">
        <v>26</v>
      </c>
      <c r="O57" s="84">
        <v>1063</v>
      </c>
      <c r="P57" s="85">
        <v>43983</v>
      </c>
      <c r="U57" s="80"/>
      <c r="V57" s="80"/>
      <c r="W57" s="80"/>
    </row>
    <row r="58" spans="1:23" s="84" customFormat="1" x14ac:dyDescent="0.25">
      <c r="A58" s="79" t="s">
        <v>543</v>
      </c>
      <c r="B58" s="79" t="s">
        <v>1110</v>
      </c>
      <c r="C58" s="79" t="s">
        <v>876</v>
      </c>
      <c r="D58" s="79" t="s">
        <v>877</v>
      </c>
      <c r="E58" s="80">
        <v>2.63E-2</v>
      </c>
      <c r="F58" s="260"/>
      <c r="G58" s="82" t="str">
        <f t="shared" si="3"/>
        <v/>
      </c>
      <c r="H58" s="82" t="str">
        <f t="shared" si="2"/>
        <v/>
      </c>
      <c r="I58" s="83"/>
      <c r="J58" s="83"/>
      <c r="K58" s="83"/>
      <c r="L58" s="83"/>
      <c r="M58" s="83"/>
      <c r="N58" s="84">
        <v>16</v>
      </c>
      <c r="O58" s="84">
        <v>608</v>
      </c>
      <c r="P58" s="85">
        <v>43983</v>
      </c>
      <c r="U58" s="80"/>
      <c r="V58" s="80"/>
      <c r="W58" s="80"/>
    </row>
    <row r="59" spans="1:23" s="84" customFormat="1" x14ac:dyDescent="0.25">
      <c r="A59" s="79" t="s">
        <v>543</v>
      </c>
      <c r="B59" s="79" t="s">
        <v>1110</v>
      </c>
      <c r="C59" s="79" t="s">
        <v>878</v>
      </c>
      <c r="D59" s="79" t="s">
        <v>1212</v>
      </c>
      <c r="E59" s="80">
        <v>9.8299999999999998E-2</v>
      </c>
      <c r="F59" s="260"/>
      <c r="G59" s="82" t="str">
        <f t="shared" si="3"/>
        <v/>
      </c>
      <c r="H59" s="82" t="str">
        <f t="shared" si="2"/>
        <v/>
      </c>
      <c r="I59" s="83"/>
      <c r="J59" s="83"/>
      <c r="K59" s="83"/>
      <c r="L59" s="83"/>
      <c r="M59" s="83"/>
      <c r="N59" s="84">
        <v>103</v>
      </c>
      <c r="O59" s="84">
        <v>1048</v>
      </c>
      <c r="P59" s="85">
        <v>43983</v>
      </c>
      <c r="U59" s="80"/>
      <c r="V59" s="80"/>
      <c r="W59" s="80"/>
    </row>
    <row r="60" spans="1:23" s="84" customFormat="1" x14ac:dyDescent="0.25">
      <c r="A60" s="79" t="s">
        <v>543</v>
      </c>
      <c r="B60" s="79" t="s">
        <v>1110</v>
      </c>
      <c r="C60" s="79" t="s">
        <v>879</v>
      </c>
      <c r="D60" s="79" t="s">
        <v>880</v>
      </c>
      <c r="E60" s="80">
        <v>9.69E-2</v>
      </c>
      <c r="F60" s="260"/>
      <c r="G60" s="82" t="str">
        <f t="shared" si="3"/>
        <v/>
      </c>
      <c r="H60" s="82" t="str">
        <f t="shared" si="2"/>
        <v/>
      </c>
      <c r="I60" s="83"/>
      <c r="J60" s="83"/>
      <c r="K60" s="83"/>
      <c r="L60" s="83"/>
      <c r="M60" s="83"/>
      <c r="N60" s="84">
        <v>207</v>
      </c>
      <c r="O60" s="84">
        <v>2136</v>
      </c>
      <c r="P60" s="85">
        <v>43983</v>
      </c>
      <c r="U60" s="80"/>
      <c r="V60" s="80"/>
      <c r="W60" s="80"/>
    </row>
    <row r="61" spans="1:23" s="84" customFormat="1" x14ac:dyDescent="0.25">
      <c r="A61" s="79" t="s">
        <v>543</v>
      </c>
      <c r="B61" s="79" t="s">
        <v>1110</v>
      </c>
      <c r="C61" s="79" t="s">
        <v>881</v>
      </c>
      <c r="D61" s="79" t="s">
        <v>882</v>
      </c>
      <c r="E61" s="80">
        <v>0.121</v>
      </c>
      <c r="F61" s="260"/>
      <c r="G61" s="82" t="str">
        <f t="shared" si="3"/>
        <v/>
      </c>
      <c r="H61" s="82" t="str">
        <f t="shared" si="2"/>
        <v/>
      </c>
      <c r="I61" s="83"/>
      <c r="J61" s="83"/>
      <c r="K61" s="83"/>
      <c r="L61" s="83"/>
      <c r="M61" s="83"/>
      <c r="N61" s="84">
        <v>90</v>
      </c>
      <c r="O61" s="84">
        <v>744</v>
      </c>
      <c r="P61" s="85">
        <v>43983</v>
      </c>
      <c r="U61" s="80"/>
      <c r="V61" s="80"/>
      <c r="W61" s="80"/>
    </row>
    <row r="62" spans="1:23" s="84" customFormat="1" x14ac:dyDescent="0.25">
      <c r="A62" s="79" t="s">
        <v>543</v>
      </c>
      <c r="B62" s="79" t="s">
        <v>1110</v>
      </c>
      <c r="C62" s="79" t="s">
        <v>883</v>
      </c>
      <c r="D62" s="79" t="s">
        <v>884</v>
      </c>
      <c r="E62" s="80">
        <v>0.1431</v>
      </c>
      <c r="F62" s="260"/>
      <c r="G62" s="82" t="str">
        <f t="shared" si="3"/>
        <v/>
      </c>
      <c r="H62" s="82" t="str">
        <f t="shared" si="2"/>
        <v/>
      </c>
      <c r="I62" s="83"/>
      <c r="J62" s="83"/>
      <c r="K62" s="83"/>
      <c r="L62" s="83"/>
      <c r="M62" s="83"/>
      <c r="N62" s="84">
        <v>92</v>
      </c>
      <c r="O62" s="84">
        <v>643</v>
      </c>
      <c r="P62" s="85">
        <v>43983</v>
      </c>
      <c r="U62" s="80"/>
      <c r="V62" s="80"/>
      <c r="W62" s="80"/>
    </row>
    <row r="63" spans="1:23" s="84" customFormat="1" x14ac:dyDescent="0.25">
      <c r="A63" s="79" t="s">
        <v>543</v>
      </c>
      <c r="B63" s="79" t="s">
        <v>1110</v>
      </c>
      <c r="C63" s="79" t="s">
        <v>885</v>
      </c>
      <c r="D63" s="79" t="s">
        <v>886</v>
      </c>
      <c r="E63" s="80">
        <v>3.0300000000000001E-2</v>
      </c>
      <c r="F63" s="260"/>
      <c r="G63" s="82" t="str">
        <f t="shared" si="3"/>
        <v/>
      </c>
      <c r="H63" s="82" t="str">
        <f t="shared" si="2"/>
        <v/>
      </c>
      <c r="I63" s="83"/>
      <c r="J63" s="83"/>
      <c r="K63" s="83"/>
      <c r="L63" s="83"/>
      <c r="M63" s="83"/>
      <c r="N63" s="84">
        <v>25</v>
      </c>
      <c r="O63" s="84">
        <v>824</v>
      </c>
      <c r="P63" s="85">
        <v>43983</v>
      </c>
      <c r="U63" s="80"/>
      <c r="V63" s="80"/>
      <c r="W63" s="80"/>
    </row>
    <row r="64" spans="1:23" s="127" customFormat="1" x14ac:dyDescent="0.25">
      <c r="A64" s="119"/>
      <c r="B64" s="119"/>
      <c r="C64" s="119"/>
      <c r="D64" s="120" t="s">
        <v>2511</v>
      </c>
      <c r="E64" s="121">
        <f>N64/O64</f>
        <v>0.10683518184163013</v>
      </c>
      <c r="F64" s="135"/>
      <c r="G64" s="122"/>
      <c r="H64" s="122"/>
      <c r="I64" s="123"/>
      <c r="J64" s="123"/>
      <c r="K64" s="123"/>
      <c r="L64" s="123"/>
      <c r="M64" s="123"/>
      <c r="N64" s="124">
        <f>SUM(N42:N63)</f>
        <v>2071</v>
      </c>
      <c r="O64" s="124">
        <f>SUM(O42:O63)</f>
        <v>19385</v>
      </c>
      <c r="P64" s="125"/>
      <c r="Q64" s="124"/>
      <c r="U64" s="126"/>
      <c r="V64" s="126"/>
      <c r="W64" s="126"/>
    </row>
    <row r="65" spans="1:23" s="84" customFormat="1" x14ac:dyDescent="0.25">
      <c r="A65" s="79" t="s">
        <v>520</v>
      </c>
      <c r="B65" s="79" t="s">
        <v>550</v>
      </c>
      <c r="C65" s="86" t="s">
        <v>522</v>
      </c>
      <c r="D65" s="79" t="s">
        <v>521</v>
      </c>
      <c r="E65" s="87">
        <v>0.4829</v>
      </c>
      <c r="F65" s="260"/>
      <c r="G65" s="82" t="str">
        <f t="shared" si="3"/>
        <v>X</v>
      </c>
      <c r="H65" s="82" t="str">
        <f t="shared" si="2"/>
        <v/>
      </c>
      <c r="I65" s="83" t="s">
        <v>22</v>
      </c>
      <c r="J65" s="83"/>
      <c r="K65" s="83"/>
      <c r="L65" s="83" t="s">
        <v>151</v>
      </c>
      <c r="M65" s="83"/>
      <c r="N65" s="84">
        <v>113</v>
      </c>
      <c r="O65" s="84">
        <v>234</v>
      </c>
      <c r="P65" s="85">
        <v>43922</v>
      </c>
      <c r="U65" s="80"/>
      <c r="V65" s="80"/>
      <c r="W65" s="80"/>
    </row>
    <row r="66" spans="1:23" s="84" customFormat="1" x14ac:dyDescent="0.25">
      <c r="A66" s="79" t="s">
        <v>520</v>
      </c>
      <c r="B66" s="79" t="s">
        <v>550</v>
      </c>
      <c r="C66" s="86" t="s">
        <v>526</v>
      </c>
      <c r="D66" s="79" t="s">
        <v>525</v>
      </c>
      <c r="E66" s="87">
        <v>0.60129999999999995</v>
      </c>
      <c r="F66" s="260"/>
      <c r="G66" s="82" t="str">
        <f t="shared" si="3"/>
        <v>X</v>
      </c>
      <c r="H66" s="82" t="str">
        <f t="shared" si="2"/>
        <v/>
      </c>
      <c r="I66" s="83" t="s">
        <v>22</v>
      </c>
      <c r="J66" s="83"/>
      <c r="K66" s="83"/>
      <c r="L66" s="83" t="s">
        <v>151</v>
      </c>
      <c r="M66" s="83"/>
      <c r="N66" s="84">
        <v>95</v>
      </c>
      <c r="O66" s="84">
        <v>158</v>
      </c>
      <c r="P66" s="85">
        <v>43922</v>
      </c>
      <c r="U66" s="80"/>
      <c r="V66" s="80"/>
      <c r="W66" s="80"/>
    </row>
    <row r="67" spans="1:23" s="84" customFormat="1" x14ac:dyDescent="0.25">
      <c r="A67" s="79" t="s">
        <v>520</v>
      </c>
      <c r="B67" s="79" t="s">
        <v>550</v>
      </c>
      <c r="C67" s="86" t="s">
        <v>524</v>
      </c>
      <c r="D67" s="79" t="s">
        <v>523</v>
      </c>
      <c r="E67" s="87">
        <v>0.52510000000000001</v>
      </c>
      <c r="F67" s="260"/>
      <c r="G67" s="82" t="str">
        <f t="shared" si="3"/>
        <v>X</v>
      </c>
      <c r="H67" s="82" t="str">
        <f t="shared" si="2"/>
        <v/>
      </c>
      <c r="I67" s="83" t="s">
        <v>22</v>
      </c>
      <c r="J67" s="83"/>
      <c r="K67" s="83"/>
      <c r="L67" s="83" t="s">
        <v>151</v>
      </c>
      <c r="M67" s="83"/>
      <c r="N67" s="84">
        <v>94</v>
      </c>
      <c r="O67" s="84">
        <v>179</v>
      </c>
      <c r="P67" s="85">
        <v>43922</v>
      </c>
      <c r="U67" s="80"/>
      <c r="V67" s="80"/>
      <c r="W67" s="80"/>
    </row>
    <row r="68" spans="1:23" s="127" customFormat="1" x14ac:dyDescent="0.25">
      <c r="A68" s="119"/>
      <c r="B68" s="119"/>
      <c r="C68" s="128"/>
      <c r="D68" s="120" t="s">
        <v>2511</v>
      </c>
      <c r="E68" s="129">
        <f>N68/O68</f>
        <v>0.52889667250437833</v>
      </c>
      <c r="F68" s="135"/>
      <c r="G68" s="122"/>
      <c r="H68" s="122"/>
      <c r="I68" s="123"/>
      <c r="J68" s="123"/>
      <c r="K68" s="123"/>
      <c r="L68" s="123"/>
      <c r="M68" s="123"/>
      <c r="N68" s="124">
        <f>SUM(N65:N67)</f>
        <v>302</v>
      </c>
      <c r="O68" s="124">
        <f>SUM(O65:O67)</f>
        <v>571</v>
      </c>
      <c r="P68" s="125"/>
      <c r="Q68" s="124"/>
      <c r="U68" s="126"/>
      <c r="V68" s="126"/>
      <c r="W68" s="126"/>
    </row>
    <row r="69" spans="1:23" s="84" customFormat="1" x14ac:dyDescent="0.25">
      <c r="A69" s="79" t="s">
        <v>1549</v>
      </c>
      <c r="B69" s="108" t="s">
        <v>1681</v>
      </c>
      <c r="C69" s="238" t="s">
        <v>1765</v>
      </c>
      <c r="D69" s="140" t="s">
        <v>1766</v>
      </c>
      <c r="E69" s="80">
        <v>0.26889999999999997</v>
      </c>
      <c r="F69" s="257">
        <v>888</v>
      </c>
      <c r="G69" s="82" t="str">
        <f t="shared" si="3"/>
        <v/>
      </c>
      <c r="H69" s="82" t="str">
        <f t="shared" si="2"/>
        <v/>
      </c>
      <c r="I69" s="83"/>
      <c r="J69" s="83"/>
      <c r="K69" s="83"/>
      <c r="L69" s="83"/>
      <c r="M69" s="83"/>
      <c r="N69" s="84">
        <v>89</v>
      </c>
      <c r="O69" s="84">
        <v>331</v>
      </c>
      <c r="P69" s="85">
        <v>43986</v>
      </c>
      <c r="U69" s="80"/>
      <c r="V69" s="80"/>
      <c r="W69" s="80"/>
    </row>
    <row r="70" spans="1:23" s="84" customFormat="1" x14ac:dyDescent="0.25">
      <c r="A70" s="79" t="s">
        <v>1549</v>
      </c>
      <c r="B70" s="108" t="s">
        <v>1681</v>
      </c>
      <c r="C70" s="238" t="s">
        <v>1767</v>
      </c>
      <c r="D70" s="140" t="s">
        <v>1768</v>
      </c>
      <c r="E70" s="80">
        <v>0.20549999999999999</v>
      </c>
      <c r="F70" s="257"/>
      <c r="G70" s="82" t="str">
        <f t="shared" si="3"/>
        <v/>
      </c>
      <c r="H70" s="82" t="str">
        <f t="shared" si="2"/>
        <v/>
      </c>
      <c r="I70" s="83" t="s">
        <v>170</v>
      </c>
      <c r="J70" s="83" t="s">
        <v>170</v>
      </c>
      <c r="K70" s="83"/>
      <c r="L70" s="83"/>
      <c r="M70" s="83"/>
      <c r="N70" s="84">
        <v>75</v>
      </c>
      <c r="O70" s="84">
        <v>365</v>
      </c>
      <c r="P70" s="85">
        <v>43986</v>
      </c>
      <c r="U70" s="80"/>
      <c r="V70" s="80"/>
      <c r="W70" s="80"/>
    </row>
    <row r="71" spans="1:23" s="84" customFormat="1" x14ac:dyDescent="0.25">
      <c r="A71" s="79" t="s">
        <v>1549</v>
      </c>
      <c r="B71" s="108" t="s">
        <v>1681</v>
      </c>
      <c r="C71" s="238" t="s">
        <v>1769</v>
      </c>
      <c r="D71" s="140" t="s">
        <v>1770</v>
      </c>
      <c r="E71" s="80">
        <v>0.27910000000000001</v>
      </c>
      <c r="F71" s="257"/>
      <c r="G71" s="82" t="str">
        <f t="shared" si="3"/>
        <v/>
      </c>
      <c r="H71" s="82" t="str">
        <f t="shared" si="2"/>
        <v/>
      </c>
      <c r="I71" s="83"/>
      <c r="J71" s="83"/>
      <c r="K71" s="83"/>
      <c r="L71" s="83"/>
      <c r="M71" s="83"/>
      <c r="N71" s="84">
        <v>96</v>
      </c>
      <c r="O71" s="84">
        <v>344</v>
      </c>
      <c r="P71" s="85">
        <v>43986</v>
      </c>
      <c r="U71" s="80"/>
      <c r="V71" s="80"/>
      <c r="W71" s="80"/>
    </row>
    <row r="72" spans="1:23" s="84" customFormat="1" x14ac:dyDescent="0.25">
      <c r="A72" s="79" t="s">
        <v>1549</v>
      </c>
      <c r="B72" s="108" t="s">
        <v>1681</v>
      </c>
      <c r="C72" s="238" t="s">
        <v>1771</v>
      </c>
      <c r="D72" s="140" t="s">
        <v>1772</v>
      </c>
      <c r="E72" s="80">
        <v>0.19270000000000001</v>
      </c>
      <c r="F72" s="196"/>
      <c r="G72" s="82" t="str">
        <f t="shared" si="3"/>
        <v/>
      </c>
      <c r="H72" s="82" t="str">
        <f t="shared" si="2"/>
        <v/>
      </c>
      <c r="I72" s="83"/>
      <c r="J72" s="83"/>
      <c r="K72" s="83"/>
      <c r="L72" s="83"/>
      <c r="M72" s="83"/>
      <c r="N72" s="84">
        <v>79</v>
      </c>
      <c r="O72" s="84">
        <v>410</v>
      </c>
      <c r="P72" s="85">
        <v>43986</v>
      </c>
      <c r="U72" s="80"/>
      <c r="V72" s="80"/>
      <c r="W72" s="80"/>
    </row>
    <row r="73" spans="1:23" s="127" customFormat="1" x14ac:dyDescent="0.25">
      <c r="A73" s="119"/>
      <c r="B73" s="120"/>
      <c r="C73" s="131"/>
      <c r="D73" s="120" t="s">
        <v>2511</v>
      </c>
      <c r="E73" s="121">
        <f>N73/O73</f>
        <v>0.23379310344827586</v>
      </c>
      <c r="F73" s="258"/>
      <c r="G73" s="122"/>
      <c r="H73" s="122"/>
      <c r="I73" s="123"/>
      <c r="J73" s="123"/>
      <c r="K73" s="123"/>
      <c r="L73" s="123"/>
      <c r="M73" s="123"/>
      <c r="N73" s="124">
        <f>SUM(N69:N72)</f>
        <v>339</v>
      </c>
      <c r="O73" s="124">
        <f>SUM(O69:O72)</f>
        <v>1450</v>
      </c>
      <c r="P73" s="125"/>
      <c r="Q73" s="124"/>
      <c r="U73" s="126"/>
      <c r="V73" s="126"/>
      <c r="W73" s="126"/>
    </row>
    <row r="74" spans="1:23" s="84" customFormat="1" x14ac:dyDescent="0.25">
      <c r="A74" s="79" t="s">
        <v>535</v>
      </c>
      <c r="B74" s="79" t="s">
        <v>551</v>
      </c>
      <c r="C74" s="86" t="s">
        <v>393</v>
      </c>
      <c r="D74" s="79" t="s">
        <v>394</v>
      </c>
      <c r="E74" s="87">
        <v>0.1623</v>
      </c>
      <c r="F74" s="260"/>
      <c r="G74" s="82" t="str">
        <f t="shared" si="3"/>
        <v/>
      </c>
      <c r="H74" s="82" t="str">
        <f t="shared" si="2"/>
        <v/>
      </c>
      <c r="I74" s="83"/>
      <c r="J74" s="83"/>
      <c r="K74" s="83"/>
      <c r="L74" s="83"/>
      <c r="M74" s="83"/>
      <c r="N74" s="84">
        <v>87</v>
      </c>
      <c r="O74" s="84">
        <v>536</v>
      </c>
      <c r="P74" s="85">
        <v>43948</v>
      </c>
      <c r="U74" s="80"/>
      <c r="V74" s="80"/>
      <c r="W74" s="80"/>
    </row>
    <row r="75" spans="1:23" s="84" customFormat="1" x14ac:dyDescent="0.25">
      <c r="A75" s="79" t="s">
        <v>535</v>
      </c>
      <c r="B75" s="79" t="s">
        <v>551</v>
      </c>
      <c r="C75" s="86" t="s">
        <v>395</v>
      </c>
      <c r="D75" s="79" t="s">
        <v>396</v>
      </c>
      <c r="E75" s="87">
        <v>0.28539999999999999</v>
      </c>
      <c r="F75" s="260"/>
      <c r="G75" s="82" t="str">
        <f t="shared" si="3"/>
        <v/>
      </c>
      <c r="H75" s="82" t="str">
        <f t="shared" si="2"/>
        <v/>
      </c>
      <c r="I75" s="83"/>
      <c r="J75" s="83"/>
      <c r="K75" s="83"/>
      <c r="L75" s="83"/>
      <c r="M75" s="83"/>
      <c r="N75" s="84">
        <v>131</v>
      </c>
      <c r="O75" s="84">
        <v>459</v>
      </c>
      <c r="P75" s="85">
        <v>43948</v>
      </c>
      <c r="U75" s="80"/>
      <c r="V75" s="80"/>
      <c r="W75" s="80"/>
    </row>
    <row r="76" spans="1:23" s="84" customFormat="1" x14ac:dyDescent="0.25">
      <c r="A76" s="79" t="s">
        <v>535</v>
      </c>
      <c r="B76" s="79" t="s">
        <v>551</v>
      </c>
      <c r="C76" s="86" t="s">
        <v>397</v>
      </c>
      <c r="D76" s="79" t="s">
        <v>398</v>
      </c>
      <c r="E76" s="87">
        <v>0.23130000000000001</v>
      </c>
      <c r="F76" s="260"/>
      <c r="G76" s="82" t="str">
        <f t="shared" si="3"/>
        <v/>
      </c>
      <c r="H76" s="82" t="str">
        <f t="shared" si="2"/>
        <v/>
      </c>
      <c r="I76" s="83"/>
      <c r="J76" s="83"/>
      <c r="K76" s="83"/>
      <c r="L76" s="83"/>
      <c r="M76" s="83"/>
      <c r="N76" s="84">
        <v>111</v>
      </c>
      <c r="O76" s="84">
        <v>480</v>
      </c>
      <c r="P76" s="85">
        <v>43948</v>
      </c>
      <c r="U76" s="80"/>
      <c r="V76" s="80"/>
      <c r="W76" s="80"/>
    </row>
    <row r="77" spans="1:23" s="84" customFormat="1" x14ac:dyDescent="0.25">
      <c r="A77" s="79" t="s">
        <v>535</v>
      </c>
      <c r="B77" s="79" t="s">
        <v>551</v>
      </c>
      <c r="C77" s="86" t="s">
        <v>399</v>
      </c>
      <c r="D77" s="79" t="s">
        <v>400</v>
      </c>
      <c r="E77" s="87">
        <v>0.26319999999999999</v>
      </c>
      <c r="F77" s="260"/>
      <c r="G77" s="82" t="str">
        <f t="shared" si="3"/>
        <v/>
      </c>
      <c r="H77" s="82" t="str">
        <f t="shared" si="2"/>
        <v/>
      </c>
      <c r="I77" s="83"/>
      <c r="J77" s="83"/>
      <c r="K77" s="83"/>
      <c r="L77" s="83"/>
      <c r="M77" s="83"/>
      <c r="N77" s="84">
        <v>120</v>
      </c>
      <c r="O77" s="84">
        <v>456</v>
      </c>
      <c r="P77" s="85">
        <v>43948</v>
      </c>
      <c r="U77" s="80"/>
      <c r="V77" s="80"/>
      <c r="W77" s="80"/>
    </row>
    <row r="78" spans="1:23" s="127" customFormat="1" x14ac:dyDescent="0.25">
      <c r="A78" s="119"/>
      <c r="B78" s="119"/>
      <c r="C78" s="128"/>
      <c r="D78" s="120" t="s">
        <v>2511</v>
      </c>
      <c r="E78" s="129">
        <f>N78/O78</f>
        <v>0.23252200932159503</v>
      </c>
      <c r="F78" s="135"/>
      <c r="G78" s="122"/>
      <c r="H78" s="122"/>
      <c r="I78" s="123"/>
      <c r="J78" s="123"/>
      <c r="K78" s="123"/>
      <c r="L78" s="123"/>
      <c r="M78" s="123"/>
      <c r="N78" s="124">
        <f>SUM(N74:N77)</f>
        <v>449</v>
      </c>
      <c r="O78" s="124">
        <f>SUM(O74:O77)</f>
        <v>1931</v>
      </c>
      <c r="P78" s="125"/>
      <c r="Q78" s="124"/>
      <c r="U78" s="126"/>
      <c r="V78" s="126"/>
      <c r="W78" s="126"/>
    </row>
    <row r="79" spans="1:23" s="84" customFormat="1" x14ac:dyDescent="0.25">
      <c r="A79" s="79" t="s">
        <v>189</v>
      </c>
      <c r="B79" s="79" t="s">
        <v>190</v>
      </c>
      <c r="C79" s="86" t="s">
        <v>191</v>
      </c>
      <c r="D79" s="79" t="s">
        <v>192</v>
      </c>
      <c r="E79" s="87">
        <v>0.22470000000000001</v>
      </c>
      <c r="F79" s="260"/>
      <c r="G79" s="82" t="str">
        <f t="shared" si="3"/>
        <v/>
      </c>
      <c r="H79" s="82" t="str">
        <f t="shared" si="2"/>
        <v/>
      </c>
      <c r="I79" s="83"/>
      <c r="J79" s="83"/>
      <c r="K79" s="83"/>
      <c r="L79" s="83"/>
      <c r="M79" s="83"/>
      <c r="N79" s="84">
        <v>111</v>
      </c>
      <c r="O79" s="84">
        <v>494</v>
      </c>
      <c r="P79" s="85">
        <v>43922</v>
      </c>
      <c r="U79" s="80"/>
      <c r="V79" s="80"/>
      <c r="W79" s="80"/>
    </row>
    <row r="80" spans="1:23" s="84" customFormat="1" x14ac:dyDescent="0.25">
      <c r="A80" s="79" t="s">
        <v>189</v>
      </c>
      <c r="B80" s="79" t="s">
        <v>190</v>
      </c>
      <c r="C80" s="86" t="s">
        <v>193</v>
      </c>
      <c r="D80" s="79" t="s">
        <v>194</v>
      </c>
      <c r="E80" s="87">
        <v>0.35709999999999997</v>
      </c>
      <c r="F80" s="260"/>
      <c r="G80" s="82" t="str">
        <f t="shared" si="3"/>
        <v/>
      </c>
      <c r="H80" s="82" t="str">
        <f t="shared" si="2"/>
        <v>X</v>
      </c>
      <c r="I80" s="83"/>
      <c r="J80" s="83"/>
      <c r="K80" s="83"/>
      <c r="L80" s="83"/>
      <c r="M80" s="83"/>
      <c r="N80" s="84">
        <v>45</v>
      </c>
      <c r="O80" s="84">
        <v>126</v>
      </c>
      <c r="P80" s="85">
        <v>43922</v>
      </c>
      <c r="U80" s="80"/>
      <c r="V80" s="80"/>
      <c r="W80" s="80"/>
    </row>
    <row r="81" spans="1:247" s="84" customFormat="1" x14ac:dyDescent="0.25">
      <c r="A81" s="79" t="s">
        <v>189</v>
      </c>
      <c r="B81" s="79" t="s">
        <v>190</v>
      </c>
      <c r="C81" s="86" t="s">
        <v>195</v>
      </c>
      <c r="D81" s="79" t="s">
        <v>196</v>
      </c>
      <c r="E81" s="87">
        <v>0.2326</v>
      </c>
      <c r="F81" s="260"/>
      <c r="G81" s="82" t="str">
        <f t="shared" si="3"/>
        <v/>
      </c>
      <c r="H81" s="82" t="str">
        <f t="shared" si="2"/>
        <v/>
      </c>
      <c r="I81" s="83"/>
      <c r="J81" s="83"/>
      <c r="K81" s="83"/>
      <c r="L81" s="83"/>
      <c r="M81" s="83"/>
      <c r="N81" s="84">
        <v>110</v>
      </c>
      <c r="O81" s="84">
        <v>473</v>
      </c>
      <c r="P81" s="85">
        <v>43922</v>
      </c>
      <c r="U81" s="80"/>
      <c r="V81" s="80"/>
      <c r="W81" s="80"/>
    </row>
    <row r="82" spans="1:247" s="84" customFormat="1" x14ac:dyDescent="0.25">
      <c r="A82" s="79" t="s">
        <v>189</v>
      </c>
      <c r="B82" s="79" t="s">
        <v>190</v>
      </c>
      <c r="C82" s="86" t="s">
        <v>197</v>
      </c>
      <c r="D82" s="79" t="s">
        <v>198</v>
      </c>
      <c r="E82" s="87">
        <v>0.23019999999999999</v>
      </c>
      <c r="F82" s="260"/>
      <c r="G82" s="82" t="str">
        <f t="shared" si="3"/>
        <v/>
      </c>
      <c r="H82" s="82" t="str">
        <f t="shared" si="2"/>
        <v/>
      </c>
      <c r="I82" s="83"/>
      <c r="J82" s="83"/>
      <c r="K82" s="83"/>
      <c r="L82" s="83"/>
      <c r="M82" s="83"/>
      <c r="N82" s="84">
        <v>102</v>
      </c>
      <c r="O82" s="84">
        <v>443</v>
      </c>
      <c r="P82" s="85">
        <v>43922</v>
      </c>
      <c r="U82" s="80"/>
      <c r="V82" s="80"/>
      <c r="W82" s="80"/>
    </row>
    <row r="83" spans="1:247" s="84" customFormat="1" x14ac:dyDescent="0.25">
      <c r="A83" s="79" t="s">
        <v>189</v>
      </c>
      <c r="B83" s="79" t="s">
        <v>190</v>
      </c>
      <c r="C83" s="86" t="s">
        <v>199</v>
      </c>
      <c r="D83" s="79" t="s">
        <v>200</v>
      </c>
      <c r="E83" s="87">
        <v>0.26350000000000001</v>
      </c>
      <c r="F83" s="260"/>
      <c r="G83" s="82" t="str">
        <f t="shared" si="3"/>
        <v/>
      </c>
      <c r="H83" s="82" t="str">
        <f t="shared" si="2"/>
        <v/>
      </c>
      <c r="I83" s="83"/>
      <c r="J83" s="83"/>
      <c r="K83" s="83"/>
      <c r="L83" s="83"/>
      <c r="M83" s="83"/>
      <c r="N83" s="84">
        <v>117</v>
      </c>
      <c r="O83" s="84">
        <v>444</v>
      </c>
      <c r="P83" s="85">
        <v>43922</v>
      </c>
      <c r="U83" s="80"/>
      <c r="V83" s="80"/>
      <c r="W83" s="80"/>
    </row>
    <row r="84" spans="1:247" s="84" customFormat="1" x14ac:dyDescent="0.25">
      <c r="A84" s="79" t="s">
        <v>189</v>
      </c>
      <c r="B84" s="79" t="s">
        <v>190</v>
      </c>
      <c r="C84" s="86" t="s">
        <v>201</v>
      </c>
      <c r="D84" s="79" t="s">
        <v>202</v>
      </c>
      <c r="E84" s="87">
        <v>0.1462</v>
      </c>
      <c r="F84" s="260"/>
      <c r="G84" s="82" t="str">
        <f t="shared" si="3"/>
        <v/>
      </c>
      <c r="H84" s="82" t="str">
        <f t="shared" ref="H84:H116" si="4">IF(AND( E84&gt;=30%, E84 &lt;=39.99%),"X","")</f>
        <v/>
      </c>
      <c r="I84" s="83"/>
      <c r="J84" s="83"/>
      <c r="K84" s="83"/>
      <c r="L84" s="83"/>
      <c r="M84" s="83"/>
      <c r="N84" s="84">
        <v>130</v>
      </c>
      <c r="O84" s="84">
        <v>889</v>
      </c>
      <c r="P84" s="85">
        <v>43922</v>
      </c>
      <c r="U84" s="80"/>
      <c r="V84" s="80"/>
      <c r="W84" s="80"/>
    </row>
    <row r="85" spans="1:247" s="84" customFormat="1" x14ac:dyDescent="0.25">
      <c r="A85" s="79" t="s">
        <v>189</v>
      </c>
      <c r="B85" s="79" t="s">
        <v>190</v>
      </c>
      <c r="C85" s="86" t="s">
        <v>203</v>
      </c>
      <c r="D85" s="79" t="s">
        <v>204</v>
      </c>
      <c r="E85" s="87">
        <v>0.26250000000000001</v>
      </c>
      <c r="F85" s="260"/>
      <c r="G85" s="82" t="str">
        <f t="shared" si="3"/>
        <v/>
      </c>
      <c r="H85" s="82" t="str">
        <f t="shared" si="4"/>
        <v/>
      </c>
      <c r="I85" s="83"/>
      <c r="J85" s="83"/>
      <c r="K85" s="83"/>
      <c r="L85" s="83"/>
      <c r="M85" s="83"/>
      <c r="N85" s="84">
        <v>252</v>
      </c>
      <c r="O85" s="84">
        <v>960</v>
      </c>
      <c r="P85" s="85">
        <v>43922</v>
      </c>
      <c r="U85" s="80"/>
      <c r="V85" s="80"/>
      <c r="W85" s="80"/>
    </row>
    <row r="86" spans="1:247" s="84" customFormat="1" x14ac:dyDescent="0.25">
      <c r="A86" s="79" t="s">
        <v>189</v>
      </c>
      <c r="B86" s="79" t="s">
        <v>190</v>
      </c>
      <c r="C86" s="86" t="s">
        <v>205</v>
      </c>
      <c r="D86" s="79" t="s">
        <v>206</v>
      </c>
      <c r="E86" s="87">
        <v>0.31540000000000001</v>
      </c>
      <c r="F86" s="260"/>
      <c r="G86" s="82" t="str">
        <f t="shared" si="3"/>
        <v/>
      </c>
      <c r="H86" s="82" t="str">
        <f t="shared" si="4"/>
        <v>X</v>
      </c>
      <c r="I86" s="83"/>
      <c r="J86" s="83"/>
      <c r="K86" s="83"/>
      <c r="L86" s="83"/>
      <c r="M86" s="83"/>
      <c r="N86" s="84">
        <v>129</v>
      </c>
      <c r="O86" s="84">
        <v>409</v>
      </c>
      <c r="P86" s="85">
        <v>43922</v>
      </c>
      <c r="U86" s="80"/>
      <c r="V86" s="80"/>
      <c r="W86" s="80"/>
    </row>
    <row r="87" spans="1:247" s="84" customFormat="1" x14ac:dyDescent="0.25">
      <c r="A87" s="79" t="s">
        <v>189</v>
      </c>
      <c r="B87" s="79" t="s">
        <v>190</v>
      </c>
      <c r="C87" s="86" t="s">
        <v>207</v>
      </c>
      <c r="D87" s="79" t="s">
        <v>208</v>
      </c>
      <c r="E87" s="87">
        <v>0.25990000000000002</v>
      </c>
      <c r="F87" s="260"/>
      <c r="G87" s="82" t="str">
        <f t="shared" si="3"/>
        <v/>
      </c>
      <c r="H87" s="82" t="str">
        <f t="shared" si="4"/>
        <v/>
      </c>
      <c r="I87" s="83"/>
      <c r="J87" s="83"/>
      <c r="K87" s="83"/>
      <c r="L87" s="83"/>
      <c r="M87" s="83"/>
      <c r="N87" s="84">
        <v>118</v>
      </c>
      <c r="O87" s="84">
        <v>454</v>
      </c>
      <c r="P87" s="85">
        <v>43922</v>
      </c>
      <c r="U87" s="80"/>
      <c r="V87" s="80"/>
      <c r="W87" s="80"/>
    </row>
    <row r="88" spans="1:247" s="84" customFormat="1" x14ac:dyDescent="0.25">
      <c r="A88" s="79" t="s">
        <v>189</v>
      </c>
      <c r="B88" s="79" t="s">
        <v>190</v>
      </c>
      <c r="C88" s="86" t="s">
        <v>209</v>
      </c>
      <c r="D88" s="79" t="s">
        <v>210</v>
      </c>
      <c r="E88" s="87">
        <v>0.26740000000000003</v>
      </c>
      <c r="F88" s="260"/>
      <c r="G88" s="82" t="str">
        <f t="shared" si="3"/>
        <v/>
      </c>
      <c r="H88" s="82" t="str">
        <f t="shared" si="4"/>
        <v/>
      </c>
      <c r="I88" s="83"/>
      <c r="J88" s="83"/>
      <c r="K88" s="83"/>
      <c r="L88" s="83"/>
      <c r="M88" s="83"/>
      <c r="N88" s="84">
        <v>123</v>
      </c>
      <c r="O88" s="84">
        <v>460</v>
      </c>
      <c r="P88" s="85">
        <v>43922</v>
      </c>
      <c r="U88" s="80"/>
      <c r="V88" s="80"/>
      <c r="W88" s="80"/>
    </row>
    <row r="89" spans="1:247" s="84" customFormat="1" x14ac:dyDescent="0.25">
      <c r="A89" s="79" t="s">
        <v>189</v>
      </c>
      <c r="B89" s="79" t="s">
        <v>190</v>
      </c>
      <c r="C89" s="86" t="s">
        <v>211</v>
      </c>
      <c r="D89" s="79" t="s">
        <v>212</v>
      </c>
      <c r="E89" s="87">
        <v>0.30730000000000002</v>
      </c>
      <c r="F89" s="260"/>
      <c r="G89" s="82" t="str">
        <f t="shared" si="3"/>
        <v/>
      </c>
      <c r="H89" s="82" t="str">
        <f t="shared" si="4"/>
        <v>X</v>
      </c>
      <c r="I89" s="83"/>
      <c r="J89" s="83"/>
      <c r="K89" s="83"/>
      <c r="L89" s="83"/>
      <c r="M89" s="83"/>
      <c r="N89" s="84">
        <v>181</v>
      </c>
      <c r="O89" s="84">
        <v>589</v>
      </c>
      <c r="P89" s="85">
        <v>43922</v>
      </c>
      <c r="U89" s="80"/>
      <c r="V89" s="80"/>
      <c r="W89" s="80"/>
    </row>
    <row r="90" spans="1:247" s="133" customFormat="1" x14ac:dyDescent="0.25">
      <c r="A90" s="79" t="s">
        <v>189</v>
      </c>
      <c r="B90" s="79" t="s">
        <v>190</v>
      </c>
      <c r="C90" s="86" t="s">
        <v>213</v>
      </c>
      <c r="D90" s="79" t="s">
        <v>214</v>
      </c>
      <c r="E90" s="87">
        <v>0.27389999999999998</v>
      </c>
      <c r="F90" s="260"/>
      <c r="G90" s="82" t="str">
        <f t="shared" ref="G90:G116" si="5">IF(E90&gt;=40%,"X","")</f>
        <v/>
      </c>
      <c r="H90" s="82" t="str">
        <f t="shared" si="4"/>
        <v/>
      </c>
      <c r="I90" s="83"/>
      <c r="J90" s="83"/>
      <c r="K90" s="83"/>
      <c r="L90" s="83"/>
      <c r="M90" s="83"/>
      <c r="N90" s="84">
        <v>146</v>
      </c>
      <c r="O90" s="84">
        <v>533</v>
      </c>
      <c r="P90" s="85">
        <v>43922</v>
      </c>
      <c r="Q90" s="84"/>
      <c r="R90" s="84"/>
      <c r="S90" s="84"/>
      <c r="T90" s="84"/>
      <c r="U90" s="80"/>
      <c r="V90" s="80"/>
      <c r="W90" s="80"/>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c r="IK90" s="84"/>
      <c r="IL90" s="84"/>
      <c r="IM90" s="84"/>
    </row>
    <row r="91" spans="1:247" s="133" customFormat="1" x14ac:dyDescent="0.25">
      <c r="A91" s="79" t="s">
        <v>189</v>
      </c>
      <c r="B91" s="79" t="s">
        <v>190</v>
      </c>
      <c r="C91" s="86" t="s">
        <v>215</v>
      </c>
      <c r="D91" s="79" t="s">
        <v>216</v>
      </c>
      <c r="E91" s="87">
        <v>0.16719999999999999</v>
      </c>
      <c r="F91" s="260"/>
      <c r="G91" s="82" t="str">
        <f t="shared" si="5"/>
        <v/>
      </c>
      <c r="H91" s="82" t="str">
        <f t="shared" si="4"/>
        <v/>
      </c>
      <c r="I91" s="83"/>
      <c r="J91" s="83"/>
      <c r="K91" s="83"/>
      <c r="L91" s="83"/>
      <c r="M91" s="83"/>
      <c r="N91" s="84">
        <v>171</v>
      </c>
      <c r="O91" s="84">
        <v>1023</v>
      </c>
      <c r="P91" s="85">
        <v>43922</v>
      </c>
      <c r="Q91" s="84"/>
      <c r="R91" s="84"/>
      <c r="S91" s="84"/>
      <c r="T91" s="84"/>
      <c r="U91" s="80"/>
      <c r="V91" s="80"/>
      <c r="W91" s="80"/>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c r="HB91" s="84"/>
      <c r="HC91" s="84"/>
      <c r="HD91" s="84"/>
      <c r="HE91" s="84"/>
      <c r="HF91" s="84"/>
      <c r="HG91" s="84"/>
      <c r="HH91" s="84"/>
      <c r="HI91" s="84"/>
      <c r="HJ91" s="84"/>
      <c r="HK91" s="84"/>
      <c r="HL91" s="84"/>
      <c r="HM91" s="84"/>
      <c r="HN91" s="84"/>
      <c r="HO91" s="84"/>
      <c r="HP91" s="84"/>
      <c r="HQ91" s="84"/>
      <c r="HR91" s="84"/>
      <c r="HS91" s="84"/>
      <c r="HT91" s="84"/>
      <c r="HU91" s="84"/>
      <c r="HV91" s="84"/>
      <c r="HW91" s="84"/>
      <c r="HX91" s="84"/>
      <c r="HY91" s="84"/>
      <c r="HZ91" s="84"/>
      <c r="IA91" s="84"/>
      <c r="IB91" s="84"/>
      <c r="IC91" s="84"/>
      <c r="ID91" s="84"/>
      <c r="IE91" s="84"/>
      <c r="IF91" s="84"/>
      <c r="IG91" s="84"/>
      <c r="IH91" s="84"/>
      <c r="II91" s="84"/>
      <c r="IJ91" s="84"/>
      <c r="IK91" s="84"/>
      <c r="IL91" s="84"/>
      <c r="IM91" s="84"/>
    </row>
    <row r="92" spans="1:247" s="133" customFormat="1" ht="17.100000000000001" customHeight="1" x14ac:dyDescent="0.25">
      <c r="A92" s="79" t="s">
        <v>189</v>
      </c>
      <c r="B92" s="79" t="s">
        <v>190</v>
      </c>
      <c r="C92" s="86" t="s">
        <v>217</v>
      </c>
      <c r="D92" s="79" t="s">
        <v>218</v>
      </c>
      <c r="E92" s="87">
        <v>0.2417</v>
      </c>
      <c r="F92" s="260"/>
      <c r="G92" s="82" t="str">
        <f t="shared" si="5"/>
        <v/>
      </c>
      <c r="H92" s="82" t="str">
        <f t="shared" si="4"/>
        <v/>
      </c>
      <c r="I92" s="83"/>
      <c r="J92" s="83"/>
      <c r="K92" s="83"/>
      <c r="L92" s="83"/>
      <c r="M92" s="83"/>
      <c r="N92" s="84">
        <v>205</v>
      </c>
      <c r="O92" s="84">
        <v>848</v>
      </c>
      <c r="P92" s="85">
        <v>43922</v>
      </c>
      <c r="Q92" s="84"/>
      <c r="R92" s="84"/>
      <c r="S92" s="84"/>
      <c r="T92" s="84"/>
      <c r="U92" s="80"/>
      <c r="V92" s="80"/>
      <c r="W92" s="80"/>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c r="HB92" s="84"/>
      <c r="HC92" s="84"/>
      <c r="HD92" s="84"/>
      <c r="HE92" s="84"/>
      <c r="HF92" s="84"/>
      <c r="HG92" s="84"/>
      <c r="HH92" s="84"/>
      <c r="HI92" s="84"/>
      <c r="HJ92" s="84"/>
      <c r="HK92" s="84"/>
      <c r="HL92" s="84"/>
      <c r="HM92" s="84"/>
      <c r="HN92" s="84"/>
      <c r="HO92" s="84"/>
      <c r="HP92" s="84"/>
      <c r="HQ92" s="84"/>
      <c r="HR92" s="84"/>
      <c r="HS92" s="84"/>
      <c r="HT92" s="84"/>
      <c r="HU92" s="84"/>
      <c r="HV92" s="84"/>
      <c r="HW92" s="84"/>
      <c r="HX92" s="84"/>
      <c r="HY92" s="84"/>
      <c r="HZ92" s="84"/>
      <c r="IA92" s="84"/>
      <c r="IB92" s="84"/>
      <c r="IC92" s="84"/>
      <c r="ID92" s="84"/>
      <c r="IE92" s="84"/>
      <c r="IF92" s="84"/>
      <c r="IG92" s="84"/>
      <c r="IH92" s="84"/>
      <c r="II92" s="84"/>
      <c r="IJ92" s="84"/>
      <c r="IK92" s="84"/>
      <c r="IL92" s="84"/>
      <c r="IM92" s="84"/>
    </row>
    <row r="93" spans="1:247" s="133" customFormat="1" ht="17.100000000000001" customHeight="1" x14ac:dyDescent="0.25">
      <c r="A93" s="79" t="s">
        <v>189</v>
      </c>
      <c r="B93" s="79" t="s">
        <v>190</v>
      </c>
      <c r="C93" s="86" t="s">
        <v>219</v>
      </c>
      <c r="D93" s="79" t="s">
        <v>220</v>
      </c>
      <c r="E93" s="87">
        <v>6.4000000000000001E-2</v>
      </c>
      <c r="F93" s="260"/>
      <c r="G93" s="82" t="str">
        <f t="shared" si="5"/>
        <v/>
      </c>
      <c r="H93" s="82" t="str">
        <f t="shared" si="4"/>
        <v/>
      </c>
      <c r="I93" s="83"/>
      <c r="J93" s="83"/>
      <c r="K93" s="83"/>
      <c r="L93" s="83"/>
      <c r="M93" s="83"/>
      <c r="N93" s="84">
        <v>27</v>
      </c>
      <c r="O93" s="84">
        <v>422</v>
      </c>
      <c r="P93" s="85">
        <v>43922</v>
      </c>
      <c r="Q93" s="84"/>
      <c r="R93" s="84"/>
      <c r="S93" s="84"/>
      <c r="T93" s="84"/>
      <c r="U93" s="80"/>
      <c r="V93" s="80"/>
      <c r="W93" s="80"/>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c r="GH93" s="84"/>
      <c r="GI93" s="84"/>
      <c r="GJ93" s="84"/>
      <c r="GK93" s="84"/>
      <c r="GL93" s="84"/>
      <c r="GM93" s="84"/>
      <c r="GN93" s="84"/>
      <c r="GO93" s="84"/>
      <c r="GP93" s="84"/>
      <c r="GQ93" s="84"/>
      <c r="GR93" s="84"/>
      <c r="GS93" s="84"/>
      <c r="GT93" s="84"/>
      <c r="GU93" s="84"/>
      <c r="GV93" s="84"/>
      <c r="GW93" s="84"/>
      <c r="GX93" s="84"/>
      <c r="GY93" s="84"/>
      <c r="GZ93" s="84"/>
      <c r="HA93" s="84"/>
      <c r="HB93" s="84"/>
      <c r="HC93" s="84"/>
      <c r="HD93" s="84"/>
      <c r="HE93" s="84"/>
      <c r="HF93" s="84"/>
      <c r="HG93" s="84"/>
      <c r="HH93" s="84"/>
      <c r="HI93" s="84"/>
      <c r="HJ93" s="84"/>
      <c r="HK93" s="84"/>
      <c r="HL93" s="84"/>
      <c r="HM93" s="84"/>
      <c r="HN93" s="84"/>
      <c r="HO93" s="84"/>
      <c r="HP93" s="84"/>
      <c r="HQ93" s="84"/>
      <c r="HR93" s="84"/>
      <c r="HS93" s="84"/>
      <c r="HT93" s="84"/>
      <c r="HU93" s="84"/>
      <c r="HV93" s="84"/>
      <c r="HW93" s="84"/>
      <c r="HX93" s="84"/>
      <c r="HY93" s="84"/>
      <c r="HZ93" s="84"/>
      <c r="IA93" s="84"/>
      <c r="IB93" s="84"/>
      <c r="IC93" s="84"/>
      <c r="ID93" s="84"/>
      <c r="IE93" s="84"/>
      <c r="IF93" s="84"/>
      <c r="IG93" s="84"/>
      <c r="IH93" s="84"/>
      <c r="II93" s="84"/>
      <c r="IJ93" s="84"/>
      <c r="IK93" s="84"/>
      <c r="IL93" s="84"/>
      <c r="IM93" s="84"/>
    </row>
    <row r="94" spans="1:247" s="133" customFormat="1" x14ac:dyDescent="0.25">
      <c r="A94" s="79" t="s">
        <v>189</v>
      </c>
      <c r="B94" s="79" t="s">
        <v>190</v>
      </c>
      <c r="C94" s="86" t="s">
        <v>221</v>
      </c>
      <c r="D94" s="79" t="s">
        <v>222</v>
      </c>
      <c r="E94" s="87">
        <v>0.13009999999999999</v>
      </c>
      <c r="F94" s="260"/>
      <c r="G94" s="82" t="str">
        <f t="shared" si="5"/>
        <v/>
      </c>
      <c r="H94" s="82" t="str">
        <f t="shared" si="4"/>
        <v/>
      </c>
      <c r="I94" s="83"/>
      <c r="J94" s="83"/>
      <c r="K94" s="83"/>
      <c r="L94" s="83"/>
      <c r="M94" s="83"/>
      <c r="N94" s="84">
        <v>266</v>
      </c>
      <c r="O94" s="84">
        <v>2044</v>
      </c>
      <c r="P94" s="85">
        <v>43922</v>
      </c>
      <c r="Q94" s="84"/>
      <c r="R94" s="84"/>
      <c r="S94" s="84"/>
      <c r="T94" s="84"/>
      <c r="U94" s="80"/>
      <c r="V94" s="80"/>
      <c r="W94" s="80"/>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c r="GH94" s="84"/>
      <c r="GI94" s="84"/>
      <c r="GJ94" s="84"/>
      <c r="GK94" s="84"/>
      <c r="GL94" s="84"/>
      <c r="GM94" s="84"/>
      <c r="GN94" s="84"/>
      <c r="GO94" s="84"/>
      <c r="GP94" s="84"/>
      <c r="GQ94" s="84"/>
      <c r="GR94" s="84"/>
      <c r="GS94" s="84"/>
      <c r="GT94" s="84"/>
      <c r="GU94" s="84"/>
      <c r="GV94" s="84"/>
      <c r="GW94" s="84"/>
      <c r="GX94" s="84"/>
      <c r="GY94" s="84"/>
      <c r="GZ94" s="84"/>
      <c r="HA94" s="84"/>
      <c r="HB94" s="84"/>
      <c r="HC94" s="84"/>
      <c r="HD94" s="84"/>
      <c r="HE94" s="84"/>
      <c r="HF94" s="84"/>
      <c r="HG94" s="84"/>
      <c r="HH94" s="84"/>
      <c r="HI94" s="84"/>
      <c r="HJ94" s="84"/>
      <c r="HK94" s="84"/>
      <c r="HL94" s="84"/>
      <c r="HM94" s="84"/>
      <c r="HN94" s="84"/>
      <c r="HO94" s="84"/>
      <c r="HP94" s="84"/>
      <c r="HQ94" s="84"/>
      <c r="HR94" s="84"/>
      <c r="HS94" s="84"/>
      <c r="HT94" s="84"/>
      <c r="HU94" s="84"/>
      <c r="HV94" s="84"/>
      <c r="HW94" s="84"/>
      <c r="HX94" s="84"/>
      <c r="HY94" s="84"/>
      <c r="HZ94" s="84"/>
      <c r="IA94" s="84"/>
      <c r="IB94" s="84"/>
      <c r="IC94" s="84"/>
      <c r="ID94" s="84"/>
      <c r="IE94" s="84"/>
      <c r="IF94" s="84"/>
      <c r="IG94" s="84"/>
      <c r="IH94" s="84"/>
      <c r="II94" s="84"/>
      <c r="IJ94" s="84"/>
      <c r="IK94" s="84"/>
      <c r="IL94" s="84"/>
      <c r="IM94" s="84"/>
    </row>
    <row r="95" spans="1:247" s="133" customFormat="1" ht="17.100000000000001" customHeight="1" x14ac:dyDescent="0.25">
      <c r="A95" s="79" t="s">
        <v>189</v>
      </c>
      <c r="B95" s="79" t="s">
        <v>190</v>
      </c>
      <c r="C95" s="86" t="s">
        <v>223</v>
      </c>
      <c r="D95" s="79" t="s">
        <v>224</v>
      </c>
      <c r="E95" s="87">
        <v>0.18110000000000001</v>
      </c>
      <c r="F95" s="260"/>
      <c r="G95" s="82" t="str">
        <f t="shared" si="5"/>
        <v/>
      </c>
      <c r="H95" s="82" t="str">
        <f t="shared" si="4"/>
        <v/>
      </c>
      <c r="I95" s="83"/>
      <c r="J95" s="83"/>
      <c r="K95" s="83"/>
      <c r="L95" s="83"/>
      <c r="M95" s="83"/>
      <c r="N95" s="84">
        <v>86</v>
      </c>
      <c r="O95" s="84">
        <v>475</v>
      </c>
      <c r="P95" s="85">
        <v>43922</v>
      </c>
      <c r="Q95" s="84"/>
      <c r="R95" s="84"/>
      <c r="S95" s="84"/>
      <c r="T95" s="84"/>
      <c r="U95" s="80"/>
      <c r="V95" s="80"/>
      <c r="W95" s="80"/>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c r="HB95" s="84"/>
      <c r="HC95" s="84"/>
      <c r="HD95" s="84"/>
      <c r="HE95" s="84"/>
      <c r="HF95" s="84"/>
      <c r="HG95" s="84"/>
      <c r="HH95" s="84"/>
      <c r="HI95" s="84"/>
      <c r="HJ95" s="84"/>
      <c r="HK95" s="84"/>
      <c r="HL95" s="84"/>
      <c r="HM95" s="84"/>
      <c r="HN95" s="84"/>
      <c r="HO95" s="84"/>
      <c r="HP95" s="84"/>
      <c r="HQ95" s="84"/>
      <c r="HR95" s="84"/>
      <c r="HS95" s="84"/>
      <c r="HT95" s="84"/>
      <c r="HU95" s="84"/>
      <c r="HV95" s="84"/>
      <c r="HW95" s="84"/>
      <c r="HX95" s="84"/>
      <c r="HY95" s="84"/>
      <c r="HZ95" s="84"/>
      <c r="IA95" s="84"/>
      <c r="IB95" s="84"/>
      <c r="IC95" s="84"/>
      <c r="ID95" s="84"/>
      <c r="IE95" s="84"/>
      <c r="IF95" s="84"/>
      <c r="IG95" s="84"/>
      <c r="IH95" s="84"/>
      <c r="II95" s="84"/>
      <c r="IJ95" s="84"/>
      <c r="IK95" s="84"/>
      <c r="IL95" s="84"/>
      <c r="IM95" s="84"/>
    </row>
    <row r="96" spans="1:247" s="84" customFormat="1" x14ac:dyDescent="0.25">
      <c r="A96" s="79" t="s">
        <v>189</v>
      </c>
      <c r="B96" s="79" t="s">
        <v>190</v>
      </c>
      <c r="C96" s="86" t="s">
        <v>225</v>
      </c>
      <c r="D96" s="79" t="s">
        <v>226</v>
      </c>
      <c r="E96" s="87">
        <v>0.27629999999999999</v>
      </c>
      <c r="F96" s="260"/>
      <c r="G96" s="82" t="str">
        <f t="shared" si="5"/>
        <v/>
      </c>
      <c r="H96" s="82" t="str">
        <f t="shared" si="4"/>
        <v/>
      </c>
      <c r="I96" s="83"/>
      <c r="J96" s="83"/>
      <c r="K96" s="83"/>
      <c r="L96" s="83"/>
      <c r="M96" s="83"/>
      <c r="N96" s="84">
        <v>142</v>
      </c>
      <c r="O96" s="84">
        <v>514</v>
      </c>
      <c r="P96" s="85">
        <v>43922</v>
      </c>
      <c r="U96" s="80"/>
      <c r="V96" s="80"/>
      <c r="W96" s="80"/>
    </row>
    <row r="97" spans="1:23" s="84" customFormat="1" x14ac:dyDescent="0.25">
      <c r="A97" s="79" t="s">
        <v>189</v>
      </c>
      <c r="B97" s="79" t="s">
        <v>190</v>
      </c>
      <c r="C97" s="86" t="s">
        <v>227</v>
      </c>
      <c r="D97" s="79" t="s">
        <v>228</v>
      </c>
      <c r="E97" s="87">
        <v>0.28649999999999998</v>
      </c>
      <c r="F97" s="260"/>
      <c r="G97" s="82" t="str">
        <f t="shared" si="5"/>
        <v/>
      </c>
      <c r="H97" s="82" t="str">
        <f t="shared" si="4"/>
        <v/>
      </c>
      <c r="I97" s="83"/>
      <c r="J97" s="83"/>
      <c r="K97" s="83"/>
      <c r="L97" s="83"/>
      <c r="M97" s="83"/>
      <c r="N97" s="84">
        <v>147</v>
      </c>
      <c r="O97" s="84">
        <v>513</v>
      </c>
      <c r="P97" s="85">
        <v>43922</v>
      </c>
      <c r="U97" s="80"/>
      <c r="V97" s="80"/>
      <c r="W97" s="80"/>
    </row>
    <row r="98" spans="1:23" s="84" customFormat="1" x14ac:dyDescent="0.25">
      <c r="A98" s="79" t="s">
        <v>189</v>
      </c>
      <c r="B98" s="79" t="s">
        <v>190</v>
      </c>
      <c r="C98" s="86" t="s">
        <v>229</v>
      </c>
      <c r="D98" s="79" t="s">
        <v>230</v>
      </c>
      <c r="E98" s="87">
        <v>0.20300000000000001</v>
      </c>
      <c r="F98" s="260"/>
      <c r="G98" s="82" t="str">
        <f t="shared" si="5"/>
        <v/>
      </c>
      <c r="H98" s="82" t="str">
        <f t="shared" si="4"/>
        <v/>
      </c>
      <c r="I98" s="83"/>
      <c r="J98" s="83"/>
      <c r="K98" s="83"/>
      <c r="L98" s="83"/>
      <c r="M98" s="83"/>
      <c r="N98" s="84">
        <v>412</v>
      </c>
      <c r="O98" s="84">
        <v>2030</v>
      </c>
      <c r="P98" s="85">
        <v>43922</v>
      </c>
      <c r="U98" s="80"/>
      <c r="V98" s="80"/>
      <c r="W98" s="80"/>
    </row>
    <row r="99" spans="1:23" s="84" customFormat="1" x14ac:dyDescent="0.25">
      <c r="A99" s="79" t="s">
        <v>189</v>
      </c>
      <c r="B99" s="79" t="s">
        <v>190</v>
      </c>
      <c r="C99" s="86" t="s">
        <v>231</v>
      </c>
      <c r="D99" s="79" t="s">
        <v>232</v>
      </c>
      <c r="E99" s="87">
        <v>0.1615</v>
      </c>
      <c r="F99" s="260"/>
      <c r="G99" s="82" t="str">
        <f t="shared" si="5"/>
        <v/>
      </c>
      <c r="H99" s="82" t="str">
        <f t="shared" si="4"/>
        <v/>
      </c>
      <c r="I99" s="83"/>
      <c r="J99" s="83"/>
      <c r="K99" s="83"/>
      <c r="L99" s="83"/>
      <c r="M99" s="83"/>
      <c r="N99" s="84">
        <v>57</v>
      </c>
      <c r="O99" s="84">
        <v>353</v>
      </c>
      <c r="P99" s="85">
        <v>43922</v>
      </c>
      <c r="U99" s="80"/>
      <c r="V99" s="80"/>
      <c r="W99" s="80"/>
    </row>
    <row r="100" spans="1:23" s="84" customFormat="1" x14ac:dyDescent="0.25">
      <c r="A100" s="86" t="s">
        <v>189</v>
      </c>
      <c r="B100" s="79" t="s">
        <v>190</v>
      </c>
      <c r="C100" s="86" t="s">
        <v>1773</v>
      </c>
      <c r="D100" s="79" t="s">
        <v>665</v>
      </c>
      <c r="E100" s="87">
        <v>7.3400000000000007E-2</v>
      </c>
      <c r="F100" s="260"/>
      <c r="G100" s="82" t="str">
        <f t="shared" si="5"/>
        <v/>
      </c>
      <c r="H100" s="82" t="str">
        <f t="shared" si="4"/>
        <v/>
      </c>
      <c r="I100" s="83"/>
      <c r="J100" s="83"/>
      <c r="K100" s="83"/>
      <c r="L100" s="83"/>
      <c r="M100" s="83"/>
      <c r="N100" s="84">
        <v>42</v>
      </c>
      <c r="O100" s="84">
        <v>572</v>
      </c>
      <c r="P100" s="85">
        <v>43922</v>
      </c>
      <c r="U100" s="80"/>
      <c r="V100" s="80"/>
      <c r="W100" s="80"/>
    </row>
    <row r="101" spans="1:23" s="84" customFormat="1" x14ac:dyDescent="0.25">
      <c r="A101" s="79" t="s">
        <v>189</v>
      </c>
      <c r="B101" s="79" t="s">
        <v>190</v>
      </c>
      <c r="C101" s="86" t="s">
        <v>233</v>
      </c>
      <c r="D101" s="79" t="s">
        <v>234</v>
      </c>
      <c r="E101" s="87">
        <v>0.13919999999999999</v>
      </c>
      <c r="F101" s="260"/>
      <c r="G101" s="82" t="str">
        <f t="shared" si="5"/>
        <v/>
      </c>
      <c r="H101" s="82" t="str">
        <f t="shared" si="4"/>
        <v/>
      </c>
      <c r="I101" s="83"/>
      <c r="J101" s="83"/>
      <c r="K101" s="83"/>
      <c r="L101" s="83"/>
      <c r="M101" s="83"/>
      <c r="N101" s="84">
        <v>87</v>
      </c>
      <c r="O101" s="84">
        <v>625</v>
      </c>
      <c r="P101" s="85">
        <v>43922</v>
      </c>
      <c r="U101" s="80"/>
      <c r="V101" s="80"/>
      <c r="W101" s="80"/>
    </row>
    <row r="102" spans="1:23" s="127" customFormat="1" x14ac:dyDescent="0.25">
      <c r="A102" s="119"/>
      <c r="B102" s="119"/>
      <c r="C102" s="128"/>
      <c r="D102" s="120" t="s">
        <v>2511</v>
      </c>
      <c r="E102" s="129">
        <f>N102/O102</f>
        <v>0.20429490855795579</v>
      </c>
      <c r="F102" s="135"/>
      <c r="G102" s="122"/>
      <c r="H102" s="122"/>
      <c r="I102" s="123"/>
      <c r="J102" s="123"/>
      <c r="K102" s="123"/>
      <c r="L102" s="123"/>
      <c r="M102" s="123"/>
      <c r="N102" s="124">
        <f>SUM(N79:N101)</f>
        <v>3206</v>
      </c>
      <c r="O102" s="124">
        <f>SUM(O79:O101)</f>
        <v>15693</v>
      </c>
      <c r="P102" s="125"/>
      <c r="Q102" s="124"/>
      <c r="U102" s="126"/>
      <c r="V102" s="126"/>
      <c r="W102" s="126"/>
    </row>
    <row r="103" spans="1:23" s="84" customFormat="1" x14ac:dyDescent="0.25">
      <c r="A103" s="79" t="s">
        <v>748</v>
      </c>
      <c r="B103" s="79" t="s">
        <v>749</v>
      </c>
      <c r="C103" s="79" t="s">
        <v>750</v>
      </c>
      <c r="D103" s="79" t="s">
        <v>1213</v>
      </c>
      <c r="E103" s="80">
        <v>0.24079999999999999</v>
      </c>
      <c r="F103" s="260"/>
      <c r="G103" s="82" t="str">
        <f t="shared" si="5"/>
        <v/>
      </c>
      <c r="H103" s="82" t="str">
        <f t="shared" si="4"/>
        <v/>
      </c>
      <c r="I103" s="83"/>
      <c r="J103" s="83"/>
      <c r="K103" s="83"/>
      <c r="L103" s="83"/>
      <c r="M103" s="83"/>
      <c r="N103" s="84">
        <v>170</v>
      </c>
      <c r="O103" s="84">
        <v>706</v>
      </c>
      <c r="P103" s="85">
        <v>43922</v>
      </c>
      <c r="U103" s="80"/>
      <c r="V103" s="80"/>
      <c r="W103" s="80"/>
    </row>
    <row r="104" spans="1:23" s="84" customFormat="1" x14ac:dyDescent="0.25">
      <c r="A104" s="79" t="s">
        <v>748</v>
      </c>
      <c r="B104" s="79" t="s">
        <v>749</v>
      </c>
      <c r="C104" s="79" t="s">
        <v>751</v>
      </c>
      <c r="D104" s="79" t="s">
        <v>198</v>
      </c>
      <c r="E104" s="80">
        <v>0.34620000000000001</v>
      </c>
      <c r="F104" s="260"/>
      <c r="G104" s="82" t="str">
        <f t="shared" si="5"/>
        <v/>
      </c>
      <c r="H104" s="82"/>
      <c r="I104" s="83"/>
      <c r="J104" s="83"/>
      <c r="K104" s="83"/>
      <c r="L104" s="83"/>
      <c r="M104" s="83"/>
      <c r="N104" s="84">
        <v>162</v>
      </c>
      <c r="O104" s="84">
        <v>468</v>
      </c>
      <c r="P104" s="85">
        <v>43922</v>
      </c>
      <c r="U104" s="80"/>
      <c r="V104" s="80"/>
      <c r="W104" s="80"/>
    </row>
    <row r="105" spans="1:23" s="84" customFormat="1" x14ac:dyDescent="0.25">
      <c r="A105" s="79" t="s">
        <v>748</v>
      </c>
      <c r="B105" s="79" t="s">
        <v>749</v>
      </c>
      <c r="C105" s="79" t="s">
        <v>752</v>
      </c>
      <c r="D105" s="79" t="s">
        <v>753</v>
      </c>
      <c r="E105" s="80">
        <v>0.28739999999999999</v>
      </c>
      <c r="F105" s="260"/>
      <c r="G105" s="82" t="str">
        <f t="shared" si="5"/>
        <v/>
      </c>
      <c r="H105" s="82" t="str">
        <f t="shared" si="4"/>
        <v/>
      </c>
      <c r="I105" s="83"/>
      <c r="J105" s="83"/>
      <c r="K105" s="83"/>
      <c r="L105" s="83"/>
      <c r="M105" s="83"/>
      <c r="N105" s="84">
        <v>194</v>
      </c>
      <c r="O105" s="84">
        <v>675</v>
      </c>
      <c r="P105" s="85">
        <v>43922</v>
      </c>
      <c r="U105" s="80"/>
      <c r="V105" s="80"/>
      <c r="W105" s="80"/>
    </row>
    <row r="106" spans="1:23" s="84" customFormat="1" x14ac:dyDescent="0.25">
      <c r="A106" s="79" t="s">
        <v>748</v>
      </c>
      <c r="B106" s="79" t="s">
        <v>749</v>
      </c>
      <c r="C106" s="79" t="s">
        <v>754</v>
      </c>
      <c r="D106" s="79" t="s">
        <v>755</v>
      </c>
      <c r="E106" s="80">
        <v>0.2616</v>
      </c>
      <c r="F106" s="260"/>
      <c r="G106" s="82" t="str">
        <f t="shared" si="5"/>
        <v/>
      </c>
      <c r="H106" s="82" t="str">
        <f t="shared" si="4"/>
        <v/>
      </c>
      <c r="I106" s="83"/>
      <c r="J106" s="83"/>
      <c r="K106" s="83"/>
      <c r="L106" s="83"/>
      <c r="M106" s="83"/>
      <c r="N106" s="84">
        <v>181</v>
      </c>
      <c r="O106" s="84">
        <v>692</v>
      </c>
      <c r="P106" s="85">
        <v>43922</v>
      </c>
      <c r="U106" s="80"/>
      <c r="V106" s="80"/>
      <c r="W106" s="80"/>
    </row>
    <row r="107" spans="1:23" s="84" customFormat="1" x14ac:dyDescent="0.25">
      <c r="A107" s="79" t="s">
        <v>748</v>
      </c>
      <c r="B107" s="79" t="s">
        <v>749</v>
      </c>
      <c r="C107" s="79" t="s">
        <v>756</v>
      </c>
      <c r="D107" s="79" t="s">
        <v>1214</v>
      </c>
      <c r="E107" s="80">
        <v>0.22140000000000001</v>
      </c>
      <c r="F107" s="260"/>
      <c r="G107" s="82" t="str">
        <f t="shared" si="5"/>
        <v/>
      </c>
      <c r="H107" s="82" t="str">
        <f t="shared" si="4"/>
        <v/>
      </c>
      <c r="I107" s="83"/>
      <c r="J107" s="83"/>
      <c r="K107" s="83"/>
      <c r="L107" s="83"/>
      <c r="M107" s="83"/>
      <c r="N107" s="84">
        <v>157</v>
      </c>
      <c r="O107" s="84">
        <v>709</v>
      </c>
      <c r="P107" s="85">
        <v>43922</v>
      </c>
      <c r="U107" s="80"/>
      <c r="V107" s="80"/>
      <c r="W107" s="80"/>
    </row>
    <row r="108" spans="1:23" s="84" customFormat="1" x14ac:dyDescent="0.25">
      <c r="A108" s="79" t="s">
        <v>748</v>
      </c>
      <c r="B108" s="79" t="s">
        <v>749</v>
      </c>
      <c r="C108" s="79" t="s">
        <v>757</v>
      </c>
      <c r="D108" s="79" t="s">
        <v>1215</v>
      </c>
      <c r="E108" s="80">
        <v>0.1767</v>
      </c>
      <c r="F108" s="260"/>
      <c r="G108" s="82" t="str">
        <f t="shared" si="5"/>
        <v/>
      </c>
      <c r="H108" s="82" t="str">
        <f t="shared" si="4"/>
        <v/>
      </c>
      <c r="I108" s="83"/>
      <c r="J108" s="83"/>
      <c r="K108" s="83"/>
      <c r="L108" s="83"/>
      <c r="M108" s="83"/>
      <c r="N108" s="84">
        <v>234</v>
      </c>
      <c r="O108" s="84">
        <v>1324</v>
      </c>
      <c r="P108" s="85">
        <v>43922</v>
      </c>
      <c r="U108" s="80"/>
      <c r="V108" s="80"/>
      <c r="W108" s="80"/>
    </row>
    <row r="109" spans="1:23" s="127" customFormat="1" x14ac:dyDescent="0.25">
      <c r="A109" s="119"/>
      <c r="B109" s="119"/>
      <c r="C109" s="119"/>
      <c r="D109" s="120" t="s">
        <v>2511</v>
      </c>
      <c r="E109" s="121">
        <f>N109/O109</f>
        <v>0.240052470485352</v>
      </c>
      <c r="F109" s="135"/>
      <c r="G109" s="122"/>
      <c r="H109" s="122"/>
      <c r="I109" s="123"/>
      <c r="J109" s="123"/>
      <c r="K109" s="123"/>
      <c r="L109" s="123"/>
      <c r="M109" s="123"/>
      <c r="N109" s="124">
        <f>SUM(N103:N108)</f>
        <v>1098</v>
      </c>
      <c r="O109" s="124">
        <f>SUM(O103:O108)</f>
        <v>4574</v>
      </c>
      <c r="P109" s="125"/>
      <c r="Q109" s="124"/>
      <c r="U109" s="126"/>
      <c r="V109" s="126"/>
      <c r="W109" s="126"/>
    </row>
    <row r="110" spans="1:23" s="84" customFormat="1" x14ac:dyDescent="0.25">
      <c r="A110" s="79" t="s">
        <v>1676</v>
      </c>
      <c r="B110" s="108" t="s">
        <v>1399</v>
      </c>
      <c r="C110" s="79" t="s">
        <v>1400</v>
      </c>
      <c r="D110" s="108" t="s">
        <v>2513</v>
      </c>
      <c r="E110" s="80">
        <v>0.2233</v>
      </c>
      <c r="F110" s="257">
        <v>888</v>
      </c>
      <c r="G110" s="82" t="str">
        <f t="shared" si="5"/>
        <v/>
      </c>
      <c r="H110" s="82" t="str">
        <f t="shared" si="4"/>
        <v/>
      </c>
      <c r="I110" s="83"/>
      <c r="J110" s="83"/>
      <c r="K110" s="83"/>
      <c r="L110" s="83"/>
      <c r="M110" s="83"/>
      <c r="N110" s="84">
        <v>119</v>
      </c>
      <c r="O110" s="84">
        <v>533</v>
      </c>
      <c r="P110" s="85">
        <v>43985</v>
      </c>
      <c r="U110" s="80"/>
      <c r="V110" s="80"/>
      <c r="W110" s="80"/>
    </row>
    <row r="111" spans="1:23" s="84" customFormat="1" x14ac:dyDescent="0.25">
      <c r="A111" s="79" t="s">
        <v>1676</v>
      </c>
      <c r="B111" s="108" t="s">
        <v>1399</v>
      </c>
      <c r="C111" s="79" t="s">
        <v>1401</v>
      </c>
      <c r="D111" s="108" t="s">
        <v>2514</v>
      </c>
      <c r="E111" s="80">
        <v>0.2167</v>
      </c>
      <c r="F111" s="257"/>
      <c r="G111" s="82" t="str">
        <f t="shared" si="5"/>
        <v/>
      </c>
      <c r="H111" s="82" t="str">
        <f t="shared" si="4"/>
        <v/>
      </c>
      <c r="I111" s="83"/>
      <c r="J111" s="83"/>
      <c r="K111" s="83"/>
      <c r="L111" s="83"/>
      <c r="M111" s="83"/>
      <c r="N111" s="84">
        <v>109</v>
      </c>
      <c r="O111" s="84">
        <v>503</v>
      </c>
      <c r="P111" s="85">
        <v>43985</v>
      </c>
      <c r="U111" s="80"/>
      <c r="V111" s="80"/>
      <c r="W111" s="80"/>
    </row>
    <row r="112" spans="1:23" s="84" customFormat="1" x14ac:dyDescent="0.25">
      <c r="A112" s="79" t="s">
        <v>1676</v>
      </c>
      <c r="B112" s="108" t="s">
        <v>1399</v>
      </c>
      <c r="C112" s="79" t="s">
        <v>1402</v>
      </c>
      <c r="D112" s="108" t="s">
        <v>1403</v>
      </c>
      <c r="E112" s="80">
        <v>0.1603</v>
      </c>
      <c r="F112" s="257"/>
      <c r="G112" s="82" t="str">
        <f t="shared" si="5"/>
        <v/>
      </c>
      <c r="H112" s="82" t="str">
        <f t="shared" si="4"/>
        <v/>
      </c>
      <c r="I112" s="83"/>
      <c r="J112" s="83"/>
      <c r="K112" s="83"/>
      <c r="L112" s="83"/>
      <c r="M112" s="83"/>
      <c r="N112" s="84">
        <v>109</v>
      </c>
      <c r="O112" s="84">
        <v>680</v>
      </c>
      <c r="P112" s="85">
        <v>43985</v>
      </c>
      <c r="U112" s="80"/>
      <c r="V112" s="80"/>
      <c r="W112" s="80"/>
    </row>
    <row r="113" spans="1:23" s="84" customFormat="1" x14ac:dyDescent="0.25">
      <c r="A113" s="79" t="s">
        <v>1676</v>
      </c>
      <c r="B113" s="108" t="s">
        <v>1399</v>
      </c>
      <c r="C113" s="79" t="s">
        <v>1404</v>
      </c>
      <c r="D113" s="108" t="s">
        <v>1405</v>
      </c>
      <c r="E113" s="80">
        <v>0.1943</v>
      </c>
      <c r="F113" s="196"/>
      <c r="G113" s="82" t="str">
        <f t="shared" si="5"/>
        <v/>
      </c>
      <c r="H113" s="82" t="str">
        <f t="shared" si="4"/>
        <v/>
      </c>
      <c r="I113" s="83"/>
      <c r="J113" s="83"/>
      <c r="K113" s="83"/>
      <c r="L113" s="83"/>
      <c r="M113" s="83"/>
      <c r="N113" s="84">
        <v>103</v>
      </c>
      <c r="O113" s="84">
        <v>530</v>
      </c>
      <c r="P113" s="85">
        <v>43985</v>
      </c>
      <c r="U113" s="80"/>
      <c r="V113" s="80"/>
      <c r="W113" s="80"/>
    </row>
    <row r="114" spans="1:23" s="127" customFormat="1" x14ac:dyDescent="0.25">
      <c r="A114" s="119"/>
      <c r="B114" s="120"/>
      <c r="C114" s="119"/>
      <c r="D114" s="120" t="s">
        <v>2511</v>
      </c>
      <c r="E114" s="121">
        <f>N114/O114</f>
        <v>0.19590382902938558</v>
      </c>
      <c r="F114" s="258"/>
      <c r="G114" s="122"/>
      <c r="H114" s="122"/>
      <c r="I114" s="123"/>
      <c r="J114" s="123"/>
      <c r="K114" s="123"/>
      <c r="L114" s="123"/>
      <c r="M114" s="123"/>
      <c r="N114" s="124">
        <f>SUM(N110:N113)</f>
        <v>440</v>
      </c>
      <c r="O114" s="124">
        <f>SUM(O110:O113)</f>
        <v>2246</v>
      </c>
      <c r="P114" s="125"/>
      <c r="Q114" s="124"/>
      <c r="U114" s="126"/>
      <c r="V114" s="126"/>
      <c r="W114" s="126"/>
    </row>
    <row r="115" spans="1:23" s="84" customFormat="1" x14ac:dyDescent="0.25">
      <c r="A115" s="79" t="s">
        <v>1503</v>
      </c>
      <c r="B115" s="108" t="s">
        <v>1504</v>
      </c>
      <c r="C115" s="79" t="s">
        <v>1505</v>
      </c>
      <c r="D115" s="108" t="s">
        <v>1700</v>
      </c>
      <c r="E115" s="80">
        <v>0.1487</v>
      </c>
      <c r="F115" s="257">
        <v>888</v>
      </c>
      <c r="G115" s="82" t="str">
        <f t="shared" si="5"/>
        <v/>
      </c>
      <c r="H115" s="82" t="str">
        <f t="shared" si="4"/>
        <v/>
      </c>
      <c r="I115" s="83"/>
      <c r="J115" s="83"/>
      <c r="K115" s="83"/>
      <c r="L115" s="83"/>
      <c r="M115" s="83"/>
      <c r="N115" s="84">
        <v>84</v>
      </c>
      <c r="O115" s="84">
        <v>565</v>
      </c>
      <c r="P115" s="85">
        <v>43922</v>
      </c>
      <c r="U115" s="80"/>
      <c r="V115" s="80"/>
      <c r="W115" s="80"/>
    </row>
    <row r="116" spans="1:23" s="84" customFormat="1" x14ac:dyDescent="0.25">
      <c r="A116" s="79" t="s">
        <v>1503</v>
      </c>
      <c r="B116" s="108" t="s">
        <v>1504</v>
      </c>
      <c r="C116" s="79" t="s">
        <v>1506</v>
      </c>
      <c r="D116" s="108" t="s">
        <v>1774</v>
      </c>
      <c r="E116" s="80">
        <v>0.1434</v>
      </c>
      <c r="F116" s="257"/>
      <c r="G116" s="82" t="str">
        <f t="shared" si="5"/>
        <v/>
      </c>
      <c r="H116" s="82" t="str">
        <f t="shared" si="4"/>
        <v/>
      </c>
      <c r="I116" s="83"/>
      <c r="J116" s="83"/>
      <c r="K116" s="83"/>
      <c r="L116" s="83"/>
      <c r="M116" s="83"/>
      <c r="N116" s="84">
        <v>79</v>
      </c>
      <c r="O116" s="84">
        <v>551</v>
      </c>
      <c r="P116" s="85">
        <v>43922</v>
      </c>
      <c r="U116" s="80"/>
      <c r="V116" s="80"/>
      <c r="W116" s="80"/>
    </row>
    <row r="117" spans="1:23" s="127" customFormat="1" x14ac:dyDescent="0.25">
      <c r="A117" s="119"/>
      <c r="B117" s="120"/>
      <c r="C117" s="119"/>
      <c r="D117" s="120" t="s">
        <v>2511</v>
      </c>
      <c r="E117" s="121">
        <f>N117/O117</f>
        <v>0.14605734767025089</v>
      </c>
      <c r="F117" s="259"/>
      <c r="G117" s="122"/>
      <c r="H117" s="122"/>
      <c r="I117" s="123"/>
      <c r="J117" s="123"/>
      <c r="K117" s="123"/>
      <c r="L117" s="123"/>
      <c r="M117" s="123"/>
      <c r="N117" s="124">
        <f>SUM(N115:N116)</f>
        <v>163</v>
      </c>
      <c r="O117" s="124">
        <f>SUM(O115:O116)</f>
        <v>1116</v>
      </c>
      <c r="P117" s="125"/>
      <c r="Q117" s="124"/>
      <c r="U117" s="126"/>
      <c r="V117" s="126"/>
      <c r="W117" s="126"/>
    </row>
    <row r="118" spans="1:23" s="84" customFormat="1" x14ac:dyDescent="0.25">
      <c r="A118" s="239" t="s">
        <v>2259</v>
      </c>
      <c r="B118" s="108" t="s">
        <v>2260</v>
      </c>
      <c r="C118" s="239" t="s">
        <v>2261</v>
      </c>
      <c r="D118" s="108" t="s">
        <v>2262</v>
      </c>
      <c r="E118" s="80">
        <v>0.34410000000000002</v>
      </c>
      <c r="F118" s="257">
        <v>888</v>
      </c>
      <c r="G118" s="82" t="str">
        <f t="shared" ref="G118:G138" si="6">IF(E118&gt;=40%,"X","")</f>
        <v/>
      </c>
      <c r="H118" s="82" t="str">
        <f t="shared" ref="H118:H138" si="7">IF(AND( E118&gt;=30%, E118 &lt;=39.99%),"X","")</f>
        <v>X</v>
      </c>
      <c r="I118" s="83"/>
      <c r="J118" s="83"/>
      <c r="K118" s="83"/>
      <c r="L118" s="83"/>
      <c r="M118" s="83"/>
      <c r="N118" s="84">
        <v>642</v>
      </c>
      <c r="O118" s="84">
        <v>1866</v>
      </c>
      <c r="P118" s="85">
        <v>43923</v>
      </c>
      <c r="U118" s="80"/>
      <c r="V118" s="80"/>
      <c r="W118" s="80"/>
    </row>
    <row r="119" spans="1:23" s="127" customFormat="1" x14ac:dyDescent="0.25">
      <c r="A119" s="240"/>
      <c r="B119" s="120"/>
      <c r="C119" s="240"/>
      <c r="D119" s="120" t="s">
        <v>2511</v>
      </c>
      <c r="E119" s="121">
        <f>N119/O119</f>
        <v>0.34405144694533762</v>
      </c>
      <c r="F119" s="259"/>
      <c r="G119" s="122"/>
      <c r="H119" s="122"/>
      <c r="I119" s="123"/>
      <c r="J119" s="123"/>
      <c r="K119" s="123"/>
      <c r="L119" s="123"/>
      <c r="M119" s="123"/>
      <c r="N119" s="124">
        <f>SUM(N118)</f>
        <v>642</v>
      </c>
      <c r="O119" s="124">
        <f>SUM(O118)</f>
        <v>1866</v>
      </c>
      <c r="P119" s="125"/>
      <c r="Q119" s="124"/>
      <c r="U119" s="126"/>
      <c r="V119" s="126"/>
      <c r="W119" s="126"/>
    </row>
    <row r="120" spans="1:23" s="84" customFormat="1" x14ac:dyDescent="0.25">
      <c r="A120" s="79" t="s">
        <v>1498</v>
      </c>
      <c r="B120" s="108" t="s">
        <v>1499</v>
      </c>
      <c r="C120" s="79" t="s">
        <v>1500</v>
      </c>
      <c r="D120" s="108" t="s">
        <v>1701</v>
      </c>
      <c r="E120" s="80">
        <v>0.51800000000000002</v>
      </c>
      <c r="F120" s="257"/>
      <c r="G120" s="82" t="str">
        <f t="shared" si="6"/>
        <v>X</v>
      </c>
      <c r="H120" s="82" t="str">
        <f t="shared" si="7"/>
        <v/>
      </c>
      <c r="I120" s="83"/>
      <c r="J120" s="83"/>
      <c r="K120" s="83"/>
      <c r="L120" s="83"/>
      <c r="M120" s="83"/>
      <c r="N120" s="84">
        <v>144</v>
      </c>
      <c r="O120" s="84">
        <v>278</v>
      </c>
      <c r="P120" s="85">
        <v>43986</v>
      </c>
      <c r="U120" s="80"/>
      <c r="V120" s="80"/>
      <c r="W120" s="80"/>
    </row>
    <row r="121" spans="1:23" s="84" customFormat="1" x14ac:dyDescent="0.25">
      <c r="A121" s="79" t="s">
        <v>1498</v>
      </c>
      <c r="B121" s="108" t="s">
        <v>1499</v>
      </c>
      <c r="C121" s="79" t="s">
        <v>1501</v>
      </c>
      <c r="D121" s="108" t="s">
        <v>1502</v>
      </c>
      <c r="E121" s="80">
        <v>0.36840000000000001</v>
      </c>
      <c r="F121" s="196"/>
      <c r="G121" s="82" t="str">
        <f t="shared" si="6"/>
        <v/>
      </c>
      <c r="H121" s="82" t="str">
        <f t="shared" si="7"/>
        <v>X</v>
      </c>
      <c r="I121" s="83"/>
      <c r="J121" s="83"/>
      <c r="K121" s="83"/>
      <c r="L121" s="83"/>
      <c r="M121" s="83"/>
      <c r="N121" s="84">
        <v>84</v>
      </c>
      <c r="O121" s="84">
        <v>228</v>
      </c>
      <c r="P121" s="85">
        <v>43986</v>
      </c>
      <c r="U121" s="80"/>
      <c r="V121" s="80"/>
      <c r="W121" s="80"/>
    </row>
    <row r="122" spans="1:23" s="127" customFormat="1" x14ac:dyDescent="0.25">
      <c r="A122" s="119"/>
      <c r="B122" s="120"/>
      <c r="C122" s="119"/>
      <c r="D122" s="120" t="s">
        <v>2511</v>
      </c>
      <c r="E122" s="121">
        <f>N122/O122</f>
        <v>0.45059288537549408</v>
      </c>
      <c r="F122" s="258"/>
      <c r="G122" s="122"/>
      <c r="H122" s="122"/>
      <c r="I122" s="123"/>
      <c r="J122" s="123"/>
      <c r="K122" s="123"/>
      <c r="L122" s="123"/>
      <c r="M122" s="123"/>
      <c r="N122" s="124">
        <f>SUM(N120:N121)</f>
        <v>228</v>
      </c>
      <c r="O122" s="124">
        <f>SUM(O120:O121)</f>
        <v>506</v>
      </c>
      <c r="P122" s="125"/>
      <c r="Q122" s="124"/>
      <c r="U122" s="126"/>
      <c r="V122" s="126"/>
      <c r="W122" s="126"/>
    </row>
    <row r="123" spans="1:23" s="84" customFormat="1" x14ac:dyDescent="0.25">
      <c r="A123" s="79" t="s">
        <v>910</v>
      </c>
      <c r="B123" s="79" t="s">
        <v>1136</v>
      </c>
      <c r="C123" s="79" t="s">
        <v>911</v>
      </c>
      <c r="D123" s="79" t="s">
        <v>1216</v>
      </c>
      <c r="E123" s="80">
        <v>0.36940000000000001</v>
      </c>
      <c r="F123" s="260"/>
      <c r="G123" s="82" t="str">
        <f t="shared" si="6"/>
        <v/>
      </c>
      <c r="H123" s="82" t="str">
        <f t="shared" si="7"/>
        <v>X</v>
      </c>
      <c r="I123" s="83"/>
      <c r="J123" s="83"/>
      <c r="K123" s="83"/>
      <c r="L123" s="83"/>
      <c r="M123" s="83"/>
      <c r="N123" s="84">
        <v>191</v>
      </c>
      <c r="O123" s="84">
        <v>517</v>
      </c>
      <c r="P123" s="85">
        <v>43984</v>
      </c>
      <c r="U123" s="80"/>
      <c r="V123" s="80"/>
      <c r="W123" s="80"/>
    </row>
    <row r="124" spans="1:23" s="84" customFormat="1" x14ac:dyDescent="0.25">
      <c r="A124" s="79" t="s">
        <v>910</v>
      </c>
      <c r="B124" s="79" t="s">
        <v>1136</v>
      </c>
      <c r="C124" s="79" t="s">
        <v>912</v>
      </c>
      <c r="D124" s="79" t="s">
        <v>1217</v>
      </c>
      <c r="E124" s="80">
        <v>0.23860000000000001</v>
      </c>
      <c r="F124" s="260"/>
      <c r="G124" s="82" t="str">
        <f t="shared" si="6"/>
        <v/>
      </c>
      <c r="H124" s="82" t="str">
        <f t="shared" si="7"/>
        <v/>
      </c>
      <c r="I124" s="83"/>
      <c r="J124" s="83"/>
      <c r="K124" s="83"/>
      <c r="L124" s="83"/>
      <c r="M124" s="83"/>
      <c r="N124" s="84">
        <v>73</v>
      </c>
      <c r="O124" s="84">
        <v>306</v>
      </c>
      <c r="P124" s="85">
        <v>43984</v>
      </c>
      <c r="U124" s="80"/>
      <c r="V124" s="80"/>
      <c r="W124" s="80"/>
    </row>
    <row r="125" spans="1:23" s="84" customFormat="1" x14ac:dyDescent="0.25">
      <c r="A125" s="79" t="s">
        <v>910</v>
      </c>
      <c r="B125" s="79" t="s">
        <v>1136</v>
      </c>
      <c r="C125" s="79" t="s">
        <v>913</v>
      </c>
      <c r="D125" s="79" t="s">
        <v>1218</v>
      </c>
      <c r="E125" s="80">
        <v>0.3594</v>
      </c>
      <c r="F125" s="260"/>
      <c r="G125" s="82" t="str">
        <f t="shared" si="6"/>
        <v/>
      </c>
      <c r="H125" s="82" t="str">
        <f t="shared" si="7"/>
        <v>X</v>
      </c>
      <c r="I125" s="83"/>
      <c r="J125" s="83"/>
      <c r="K125" s="83"/>
      <c r="L125" s="83"/>
      <c r="M125" s="83"/>
      <c r="N125" s="84">
        <v>115</v>
      </c>
      <c r="O125" s="84">
        <v>320</v>
      </c>
      <c r="P125" s="85">
        <v>43984</v>
      </c>
      <c r="U125" s="80"/>
      <c r="V125" s="80"/>
      <c r="W125" s="80"/>
    </row>
    <row r="126" spans="1:23" s="127" customFormat="1" x14ac:dyDescent="0.25">
      <c r="A126" s="119"/>
      <c r="B126" s="119"/>
      <c r="C126" s="119"/>
      <c r="D126" s="120" t="s">
        <v>2511</v>
      </c>
      <c r="E126" s="121">
        <f>N126/O126</f>
        <v>0.33158355205599299</v>
      </c>
      <c r="F126" s="135"/>
      <c r="G126" s="122"/>
      <c r="H126" s="122"/>
      <c r="I126" s="123"/>
      <c r="J126" s="123"/>
      <c r="K126" s="123"/>
      <c r="L126" s="123"/>
      <c r="M126" s="123"/>
      <c r="N126" s="124">
        <f>SUM(N123:N125)</f>
        <v>379</v>
      </c>
      <c r="O126" s="124">
        <f>SUM(O123:O125)</f>
        <v>1143</v>
      </c>
      <c r="P126" s="125"/>
      <c r="Q126" s="124"/>
      <c r="U126" s="126"/>
      <c r="V126" s="126"/>
      <c r="W126" s="126"/>
    </row>
    <row r="127" spans="1:23" s="84" customFormat="1" x14ac:dyDescent="0.25">
      <c r="A127" s="79" t="s">
        <v>532</v>
      </c>
      <c r="B127" s="79" t="s">
        <v>552</v>
      </c>
      <c r="C127" s="86" t="s">
        <v>715</v>
      </c>
      <c r="D127" s="79" t="s">
        <v>468</v>
      </c>
      <c r="E127" s="87">
        <v>0.50790000000000002</v>
      </c>
      <c r="F127" s="135"/>
      <c r="G127" s="82" t="str">
        <f t="shared" si="6"/>
        <v>X</v>
      </c>
      <c r="H127" s="82" t="str">
        <f t="shared" si="7"/>
        <v/>
      </c>
      <c r="I127" s="83"/>
      <c r="J127" s="83"/>
      <c r="K127" s="83"/>
      <c r="L127" s="83"/>
      <c r="M127" s="83"/>
      <c r="N127" s="84">
        <v>128</v>
      </c>
      <c r="O127" s="84">
        <v>252</v>
      </c>
      <c r="P127" s="85">
        <v>43956</v>
      </c>
      <c r="U127" s="80"/>
      <c r="V127" s="80"/>
      <c r="W127" s="80"/>
    </row>
    <row r="128" spans="1:23" s="84" customFormat="1" x14ac:dyDescent="0.25">
      <c r="A128" s="79" t="s">
        <v>532</v>
      </c>
      <c r="B128" s="79" t="s">
        <v>552</v>
      </c>
      <c r="C128" s="86" t="s">
        <v>716</v>
      </c>
      <c r="D128" s="79" t="s">
        <v>469</v>
      </c>
      <c r="E128" s="87">
        <v>0.376</v>
      </c>
      <c r="F128" s="135"/>
      <c r="G128" s="82" t="str">
        <f t="shared" si="6"/>
        <v/>
      </c>
      <c r="H128" s="82" t="str">
        <f t="shared" si="7"/>
        <v>X</v>
      </c>
      <c r="I128" s="83"/>
      <c r="J128" s="83"/>
      <c r="K128" s="83"/>
      <c r="L128" s="83"/>
      <c r="M128" s="83"/>
      <c r="N128" s="84">
        <v>144</v>
      </c>
      <c r="O128" s="84">
        <v>383</v>
      </c>
      <c r="P128" s="85">
        <v>43956</v>
      </c>
      <c r="U128" s="80"/>
      <c r="V128" s="80"/>
      <c r="W128" s="80"/>
    </row>
    <row r="129" spans="1:23" s="84" customFormat="1" x14ac:dyDescent="0.25">
      <c r="A129" s="79" t="s">
        <v>532</v>
      </c>
      <c r="B129" s="79" t="s">
        <v>552</v>
      </c>
      <c r="C129" s="86" t="s">
        <v>1775</v>
      </c>
      <c r="D129" s="79" t="s">
        <v>470</v>
      </c>
      <c r="E129" s="87">
        <v>0.36930000000000002</v>
      </c>
      <c r="F129" s="135"/>
      <c r="G129" s="82" t="str">
        <f t="shared" si="6"/>
        <v/>
      </c>
      <c r="H129" s="82" t="str">
        <f t="shared" si="7"/>
        <v>X</v>
      </c>
      <c r="I129" s="83"/>
      <c r="J129" s="83"/>
      <c r="K129" s="83"/>
      <c r="L129" s="83"/>
      <c r="M129" s="83"/>
      <c r="N129" s="84">
        <v>161</v>
      </c>
      <c r="O129" s="84">
        <v>436</v>
      </c>
      <c r="P129" s="85">
        <v>43956</v>
      </c>
      <c r="U129" s="80"/>
      <c r="V129" s="80"/>
      <c r="W129" s="80"/>
    </row>
    <row r="130" spans="1:23" s="84" customFormat="1" x14ac:dyDescent="0.25">
      <c r="A130" s="79" t="s">
        <v>532</v>
      </c>
      <c r="B130" s="79" t="s">
        <v>552</v>
      </c>
      <c r="C130" s="86" t="s">
        <v>717</v>
      </c>
      <c r="D130" s="79" t="s">
        <v>553</v>
      </c>
      <c r="E130" s="87">
        <v>0.32769999999999999</v>
      </c>
      <c r="F130" s="135"/>
      <c r="G130" s="82" t="str">
        <f t="shared" si="6"/>
        <v/>
      </c>
      <c r="H130" s="82" t="str">
        <f t="shared" si="7"/>
        <v>X</v>
      </c>
      <c r="I130" s="83"/>
      <c r="J130" s="83"/>
      <c r="K130" s="83"/>
      <c r="L130" s="83"/>
      <c r="M130" s="83"/>
      <c r="N130" s="84">
        <v>273</v>
      </c>
      <c r="O130" s="84">
        <v>833</v>
      </c>
      <c r="P130" s="85">
        <v>43956</v>
      </c>
      <c r="U130" s="80"/>
      <c r="V130" s="80"/>
      <c r="W130" s="80"/>
    </row>
    <row r="131" spans="1:23" s="84" customFormat="1" x14ac:dyDescent="0.25">
      <c r="A131" s="79" t="s">
        <v>532</v>
      </c>
      <c r="B131" s="79" t="s">
        <v>552</v>
      </c>
      <c r="C131" s="86" t="s">
        <v>714</v>
      </c>
      <c r="D131" s="79" t="s">
        <v>471</v>
      </c>
      <c r="E131" s="87">
        <v>0.22389999999999999</v>
      </c>
      <c r="F131" s="135"/>
      <c r="G131" s="82" t="str">
        <f t="shared" si="6"/>
        <v/>
      </c>
      <c r="H131" s="82" t="str">
        <f t="shared" si="7"/>
        <v/>
      </c>
      <c r="I131" s="83"/>
      <c r="J131" s="83"/>
      <c r="K131" s="83"/>
      <c r="L131" s="83"/>
      <c r="M131" s="83"/>
      <c r="N131" s="84">
        <v>180</v>
      </c>
      <c r="O131" s="84">
        <v>804</v>
      </c>
      <c r="P131" s="85">
        <v>43956</v>
      </c>
      <c r="U131" s="80"/>
      <c r="V131" s="80"/>
      <c r="W131" s="80"/>
    </row>
    <row r="132" spans="1:23" s="127" customFormat="1" x14ac:dyDescent="0.25">
      <c r="A132" s="119"/>
      <c r="B132" s="119"/>
      <c r="C132" s="128"/>
      <c r="D132" s="120" t="s">
        <v>2511</v>
      </c>
      <c r="E132" s="129">
        <f>N132/O132</f>
        <v>0.32717872968980799</v>
      </c>
      <c r="F132" s="135"/>
      <c r="G132" s="122"/>
      <c r="H132" s="122"/>
      <c r="I132" s="123"/>
      <c r="J132" s="123"/>
      <c r="K132" s="123"/>
      <c r="L132" s="123"/>
      <c r="M132" s="123"/>
      <c r="N132" s="124">
        <f>SUM(N127:N131)</f>
        <v>886</v>
      </c>
      <c r="O132" s="124">
        <f>SUM(O127:O131)</f>
        <v>2708</v>
      </c>
      <c r="P132" s="125"/>
      <c r="Q132" s="124"/>
      <c r="U132" s="126"/>
      <c r="V132" s="126"/>
      <c r="W132" s="126"/>
    </row>
    <row r="133" spans="1:23" s="84" customFormat="1" x14ac:dyDescent="0.25">
      <c r="A133" s="79" t="s">
        <v>473</v>
      </c>
      <c r="B133" s="79" t="s">
        <v>554</v>
      </c>
      <c r="C133" s="86" t="s">
        <v>474</v>
      </c>
      <c r="D133" s="79" t="s">
        <v>475</v>
      </c>
      <c r="E133" s="87">
        <v>0.39269999999999999</v>
      </c>
      <c r="F133" s="135"/>
      <c r="G133" s="82" t="str">
        <f t="shared" si="6"/>
        <v/>
      </c>
      <c r="H133" s="82" t="str">
        <f t="shared" si="7"/>
        <v>X</v>
      </c>
      <c r="I133" s="83"/>
      <c r="J133" s="83"/>
      <c r="K133" s="83"/>
      <c r="L133" s="83"/>
      <c r="M133" s="83"/>
      <c r="N133" s="84">
        <v>97</v>
      </c>
      <c r="O133" s="84">
        <v>247</v>
      </c>
      <c r="P133" s="85">
        <v>43952</v>
      </c>
      <c r="U133" s="80"/>
      <c r="V133" s="80"/>
      <c r="W133" s="80"/>
    </row>
    <row r="134" spans="1:23" s="84" customFormat="1" x14ac:dyDescent="0.25">
      <c r="A134" s="79" t="s">
        <v>473</v>
      </c>
      <c r="B134" s="79" t="s">
        <v>554</v>
      </c>
      <c r="C134" s="86" t="s">
        <v>476</v>
      </c>
      <c r="D134" s="79" t="s">
        <v>477</v>
      </c>
      <c r="E134" s="87">
        <v>0.2235</v>
      </c>
      <c r="F134" s="135"/>
      <c r="G134" s="82" t="str">
        <f t="shared" si="6"/>
        <v/>
      </c>
      <c r="H134" s="82" t="str">
        <f t="shared" si="7"/>
        <v/>
      </c>
      <c r="I134" s="83"/>
      <c r="J134" s="83"/>
      <c r="K134" s="83"/>
      <c r="L134" s="83"/>
      <c r="M134" s="83"/>
      <c r="N134" s="84">
        <v>40</v>
      </c>
      <c r="O134" s="84">
        <v>179</v>
      </c>
      <c r="P134" s="85">
        <v>43952</v>
      </c>
      <c r="U134" s="80"/>
      <c r="V134" s="80"/>
      <c r="W134" s="80"/>
    </row>
    <row r="135" spans="1:23" s="127" customFormat="1" x14ac:dyDescent="0.25">
      <c r="A135" s="119"/>
      <c r="B135" s="119"/>
      <c r="C135" s="128"/>
      <c r="D135" s="120" t="s">
        <v>2511</v>
      </c>
      <c r="E135" s="129">
        <f>N135/O135</f>
        <v>0.32159624413145538</v>
      </c>
      <c r="F135" s="135"/>
      <c r="G135" s="122"/>
      <c r="H135" s="122"/>
      <c r="I135" s="123"/>
      <c r="J135" s="123"/>
      <c r="K135" s="123"/>
      <c r="L135" s="123"/>
      <c r="M135" s="123"/>
      <c r="N135" s="124">
        <f>SUM(N133:N134)</f>
        <v>137</v>
      </c>
      <c r="O135" s="124">
        <f>SUM(O133:O134)</f>
        <v>426</v>
      </c>
      <c r="P135" s="125"/>
      <c r="Q135" s="124"/>
      <c r="U135" s="126"/>
      <c r="V135" s="126"/>
      <c r="W135" s="126"/>
    </row>
    <row r="136" spans="1:23" s="84" customFormat="1" x14ac:dyDescent="0.25">
      <c r="A136" s="79" t="s">
        <v>1108</v>
      </c>
      <c r="B136" s="79" t="s">
        <v>1112</v>
      </c>
      <c r="C136" s="79" t="s">
        <v>979</v>
      </c>
      <c r="D136" s="79" t="s">
        <v>980</v>
      </c>
      <c r="E136" s="80">
        <v>0.42499999999999999</v>
      </c>
      <c r="F136" s="135"/>
      <c r="G136" s="82" t="str">
        <f t="shared" si="6"/>
        <v>X</v>
      </c>
      <c r="H136" s="82" t="str">
        <f t="shared" si="7"/>
        <v/>
      </c>
      <c r="I136" s="83"/>
      <c r="J136" s="83"/>
      <c r="K136" s="83"/>
      <c r="L136" s="83"/>
      <c r="M136" s="83"/>
      <c r="N136" s="84">
        <v>153</v>
      </c>
      <c r="O136" s="84">
        <v>360</v>
      </c>
      <c r="P136" s="85">
        <v>43983</v>
      </c>
      <c r="U136" s="80"/>
      <c r="V136" s="80"/>
      <c r="W136" s="80"/>
    </row>
    <row r="137" spans="1:23" s="84" customFormat="1" x14ac:dyDescent="0.25">
      <c r="A137" s="79" t="s">
        <v>1108</v>
      </c>
      <c r="B137" s="79" t="s">
        <v>1112</v>
      </c>
      <c r="C137" s="79" t="s">
        <v>981</v>
      </c>
      <c r="D137" s="79" t="s">
        <v>982</v>
      </c>
      <c r="E137" s="80">
        <v>0.32090000000000002</v>
      </c>
      <c r="F137" s="135"/>
      <c r="G137" s="82" t="str">
        <f t="shared" si="6"/>
        <v/>
      </c>
      <c r="H137" s="82" t="str">
        <f t="shared" si="7"/>
        <v>X</v>
      </c>
      <c r="I137" s="83"/>
      <c r="J137" s="83"/>
      <c r="K137" s="83"/>
      <c r="L137" s="83"/>
      <c r="M137" s="83"/>
      <c r="N137" s="84">
        <v>86</v>
      </c>
      <c r="O137" s="84">
        <v>268</v>
      </c>
      <c r="P137" s="85">
        <v>43983</v>
      </c>
      <c r="U137" s="80"/>
      <c r="V137" s="80"/>
      <c r="W137" s="80"/>
    </row>
    <row r="138" spans="1:23" s="84" customFormat="1" x14ac:dyDescent="0.25">
      <c r="A138" s="79" t="s">
        <v>1108</v>
      </c>
      <c r="B138" s="79" t="s">
        <v>1112</v>
      </c>
      <c r="C138" s="79" t="s">
        <v>983</v>
      </c>
      <c r="D138" s="79" t="s">
        <v>984</v>
      </c>
      <c r="E138" s="80">
        <v>0.36720000000000003</v>
      </c>
      <c r="F138" s="135"/>
      <c r="G138" s="82" t="str">
        <f t="shared" si="6"/>
        <v/>
      </c>
      <c r="H138" s="82" t="str">
        <f t="shared" si="7"/>
        <v>X</v>
      </c>
      <c r="I138" s="83"/>
      <c r="J138" s="83"/>
      <c r="K138" s="83"/>
      <c r="L138" s="83"/>
      <c r="M138" s="83"/>
      <c r="N138" s="84">
        <v>94</v>
      </c>
      <c r="O138" s="84">
        <v>256</v>
      </c>
      <c r="P138" s="85">
        <v>43983</v>
      </c>
      <c r="U138" s="80"/>
      <c r="V138" s="80"/>
      <c r="W138" s="80"/>
    </row>
    <row r="139" spans="1:23" s="127" customFormat="1" x14ac:dyDescent="0.25">
      <c r="A139" s="119"/>
      <c r="B139" s="119"/>
      <c r="C139" s="119"/>
      <c r="D139" s="120" t="s">
        <v>2511</v>
      </c>
      <c r="E139" s="121">
        <f>N139/O139</f>
        <v>0.37669683257918551</v>
      </c>
      <c r="F139" s="135"/>
      <c r="G139" s="122"/>
      <c r="H139" s="122"/>
      <c r="I139" s="123"/>
      <c r="J139" s="123"/>
      <c r="K139" s="123"/>
      <c r="L139" s="123"/>
      <c r="M139" s="123"/>
      <c r="N139" s="124">
        <f>SUM(N136:N138)</f>
        <v>333</v>
      </c>
      <c r="O139" s="124">
        <f>SUM(O136:O138)</f>
        <v>884</v>
      </c>
      <c r="P139" s="125"/>
      <c r="Q139" s="124"/>
      <c r="U139" s="126"/>
      <c r="V139" s="126"/>
      <c r="W139" s="126"/>
    </row>
    <row r="140" spans="1:23" s="84" customFormat="1" x14ac:dyDescent="0.25">
      <c r="A140" s="79" t="s">
        <v>502</v>
      </c>
      <c r="B140" s="79" t="s">
        <v>503</v>
      </c>
      <c r="C140" s="86" t="s">
        <v>504</v>
      </c>
      <c r="D140" s="79" t="s">
        <v>2515</v>
      </c>
      <c r="E140" s="87">
        <v>0.49249999999999999</v>
      </c>
      <c r="F140" s="135"/>
      <c r="G140" s="82" t="s">
        <v>150</v>
      </c>
      <c r="H140" s="82" t="s">
        <v>170</v>
      </c>
      <c r="I140" s="83"/>
      <c r="J140" s="83"/>
      <c r="K140" s="83"/>
      <c r="L140" s="83"/>
      <c r="M140" s="83"/>
      <c r="N140" s="84">
        <v>100</v>
      </c>
      <c r="O140" s="84">
        <v>201</v>
      </c>
      <c r="P140" s="85">
        <v>43985</v>
      </c>
      <c r="U140" s="80"/>
      <c r="V140" s="80"/>
      <c r="W140" s="80"/>
    </row>
    <row r="141" spans="1:23" s="84" customFormat="1" x14ac:dyDescent="0.25">
      <c r="A141" s="79" t="s">
        <v>502</v>
      </c>
      <c r="B141" s="79" t="s">
        <v>503</v>
      </c>
      <c r="C141" s="86" t="s">
        <v>505</v>
      </c>
      <c r="D141" s="79" t="s">
        <v>506</v>
      </c>
      <c r="E141" s="87">
        <v>0.42309999999999998</v>
      </c>
      <c r="F141" s="135"/>
      <c r="G141" s="82" t="str">
        <f t="shared" ref="G141:G163" si="8">IF(E141&gt;=40%,"X","")</f>
        <v>X</v>
      </c>
      <c r="H141" s="82" t="str">
        <f t="shared" ref="H141:H182" si="9">IF(AND( E141&gt;=30%, E141 &lt;=39.99%),"X","")</f>
        <v/>
      </c>
      <c r="I141" s="83" t="s">
        <v>170</v>
      </c>
      <c r="J141" s="83" t="s">
        <v>170</v>
      </c>
      <c r="K141" s="83"/>
      <c r="L141" s="83"/>
      <c r="M141" s="83"/>
      <c r="N141" s="84">
        <v>77</v>
      </c>
      <c r="O141" s="84">
        <v>182</v>
      </c>
      <c r="P141" s="85">
        <v>43985</v>
      </c>
      <c r="U141" s="80"/>
      <c r="V141" s="80"/>
      <c r="W141" s="80"/>
    </row>
    <row r="142" spans="1:23" s="127" customFormat="1" x14ac:dyDescent="0.25">
      <c r="A142" s="119"/>
      <c r="B142" s="119"/>
      <c r="C142" s="128"/>
      <c r="D142" s="120" t="s">
        <v>2511</v>
      </c>
      <c r="E142" s="129">
        <f>N142/O142</f>
        <v>0.46214099216710181</v>
      </c>
      <c r="F142" s="135"/>
      <c r="G142" s="122"/>
      <c r="H142" s="122"/>
      <c r="I142" s="123"/>
      <c r="J142" s="123"/>
      <c r="K142" s="123"/>
      <c r="L142" s="123"/>
      <c r="M142" s="123"/>
      <c r="N142" s="124">
        <f>SUM(N140:N141)</f>
        <v>177</v>
      </c>
      <c r="O142" s="124">
        <f>SUM(O140:O141)</f>
        <v>383</v>
      </c>
      <c r="P142" s="125"/>
      <c r="Q142" s="124"/>
      <c r="U142" s="126"/>
      <c r="V142" s="126"/>
      <c r="W142" s="126"/>
    </row>
    <row r="143" spans="1:23" s="84" customFormat="1" x14ac:dyDescent="0.25">
      <c r="A143" s="79" t="s">
        <v>1427</v>
      </c>
      <c r="B143" s="108" t="s">
        <v>1428</v>
      </c>
      <c r="C143" s="79" t="s">
        <v>1429</v>
      </c>
      <c r="D143" s="108" t="s">
        <v>2516</v>
      </c>
      <c r="E143" s="80">
        <v>0.58299999999999996</v>
      </c>
      <c r="F143" s="260"/>
      <c r="G143" s="82" t="str">
        <f t="shared" si="8"/>
        <v>X</v>
      </c>
      <c r="H143" s="82" t="str">
        <f t="shared" si="9"/>
        <v/>
      </c>
      <c r="I143" s="83" t="s">
        <v>150</v>
      </c>
      <c r="J143" s="83"/>
      <c r="K143" s="83"/>
      <c r="L143" s="83" t="s">
        <v>151</v>
      </c>
      <c r="M143" s="83"/>
      <c r="N143" s="84">
        <v>144</v>
      </c>
      <c r="O143" s="84">
        <v>247</v>
      </c>
      <c r="P143" s="85">
        <v>43987</v>
      </c>
      <c r="Q143" s="84" t="s">
        <v>2521</v>
      </c>
      <c r="U143" s="80"/>
      <c r="V143" s="80"/>
      <c r="W143" s="80"/>
    </row>
    <row r="144" spans="1:23" s="84" customFormat="1" x14ac:dyDescent="0.25">
      <c r="A144" s="79" t="s">
        <v>1427</v>
      </c>
      <c r="B144" s="108" t="s">
        <v>1428</v>
      </c>
      <c r="C144" s="79" t="s">
        <v>1430</v>
      </c>
      <c r="D144" s="108" t="s">
        <v>1431</v>
      </c>
      <c r="E144" s="80">
        <v>0.44390000000000002</v>
      </c>
      <c r="F144" s="260"/>
      <c r="G144" s="82" t="str">
        <f t="shared" si="8"/>
        <v>X</v>
      </c>
      <c r="H144" s="82" t="str">
        <f t="shared" si="9"/>
        <v/>
      </c>
      <c r="I144" s="83" t="s">
        <v>150</v>
      </c>
      <c r="J144" s="83"/>
      <c r="K144" s="83"/>
      <c r="L144" s="83" t="s">
        <v>151</v>
      </c>
      <c r="M144" s="83"/>
      <c r="N144" s="84">
        <v>95</v>
      </c>
      <c r="O144" s="84">
        <v>214</v>
      </c>
      <c r="P144" s="85">
        <v>43987</v>
      </c>
      <c r="U144" s="80"/>
      <c r="V144" s="80"/>
      <c r="W144" s="80"/>
    </row>
    <row r="145" spans="1:25" s="127" customFormat="1" x14ac:dyDescent="0.25">
      <c r="A145" s="119"/>
      <c r="B145" s="120"/>
      <c r="C145" s="119"/>
      <c r="D145" s="120" t="s">
        <v>2511</v>
      </c>
      <c r="E145" s="121">
        <f>N145/O145</f>
        <v>0.51843817787418656</v>
      </c>
      <c r="F145" s="135"/>
      <c r="G145" s="122"/>
      <c r="H145" s="122"/>
      <c r="I145" s="123"/>
      <c r="J145" s="123"/>
      <c r="K145" s="123"/>
      <c r="L145" s="123"/>
      <c r="M145" s="123"/>
      <c r="N145" s="124">
        <f>SUM(N143:N144)</f>
        <v>239</v>
      </c>
      <c r="O145" s="124">
        <f>SUM(O143:O144)</f>
        <v>461</v>
      </c>
      <c r="P145" s="125"/>
      <c r="Q145" s="124"/>
      <c r="U145" s="126"/>
      <c r="V145" s="126"/>
      <c r="W145" s="126"/>
    </row>
    <row r="146" spans="1:25" s="84" customFormat="1" x14ac:dyDescent="0.25">
      <c r="A146" s="79" t="s">
        <v>1044</v>
      </c>
      <c r="B146" s="79" t="s">
        <v>1138</v>
      </c>
      <c r="C146" s="79" t="s">
        <v>1776</v>
      </c>
      <c r="D146" s="79" t="s">
        <v>192</v>
      </c>
      <c r="E146" s="80">
        <v>0.53149999999999997</v>
      </c>
      <c r="F146" s="260"/>
      <c r="G146" s="82" t="str">
        <f t="shared" si="8"/>
        <v>X</v>
      </c>
      <c r="H146" s="82" t="str">
        <f t="shared" si="9"/>
        <v/>
      </c>
      <c r="I146" s="83" t="s">
        <v>22</v>
      </c>
      <c r="J146" s="83"/>
      <c r="K146" s="83"/>
      <c r="L146" s="83" t="s">
        <v>151</v>
      </c>
      <c r="M146" s="83"/>
      <c r="N146" s="84">
        <v>245</v>
      </c>
      <c r="O146" s="84">
        <v>461</v>
      </c>
      <c r="P146" s="85">
        <v>43984</v>
      </c>
      <c r="Q146" s="84" t="s">
        <v>2521</v>
      </c>
      <c r="U146" s="80"/>
      <c r="V146" s="80"/>
      <c r="W146" s="80"/>
    </row>
    <row r="147" spans="1:25" s="84" customFormat="1" x14ac:dyDescent="0.25">
      <c r="A147" s="79" t="s">
        <v>1044</v>
      </c>
      <c r="B147" s="79" t="s">
        <v>1138</v>
      </c>
      <c r="C147" s="79" t="s">
        <v>1046</v>
      </c>
      <c r="D147" s="79" t="s">
        <v>1221</v>
      </c>
      <c r="E147" s="80">
        <v>0.4859</v>
      </c>
      <c r="F147" s="260"/>
      <c r="G147" s="82" t="str">
        <f t="shared" si="8"/>
        <v>X</v>
      </c>
      <c r="H147" s="82" t="str">
        <f t="shared" si="9"/>
        <v/>
      </c>
      <c r="I147" s="83" t="s">
        <v>22</v>
      </c>
      <c r="J147" s="83"/>
      <c r="K147" s="83"/>
      <c r="L147" s="83" t="s">
        <v>151</v>
      </c>
      <c r="M147" s="83"/>
      <c r="N147" s="84">
        <v>189</v>
      </c>
      <c r="O147" s="84">
        <v>389</v>
      </c>
      <c r="P147" s="85">
        <v>43984</v>
      </c>
      <c r="U147" s="80"/>
      <c r="V147" s="80"/>
      <c r="W147" s="80"/>
    </row>
    <row r="148" spans="1:25" s="84" customFormat="1" x14ac:dyDescent="0.25">
      <c r="A148" s="79" t="s">
        <v>1044</v>
      </c>
      <c r="B148" s="79" t="s">
        <v>1138</v>
      </c>
      <c r="C148" s="79" t="s">
        <v>1047</v>
      </c>
      <c r="D148" s="79" t="s">
        <v>1222</v>
      </c>
      <c r="E148" s="80">
        <v>0.40179999999999999</v>
      </c>
      <c r="F148" s="260"/>
      <c r="G148" s="82" t="str">
        <f t="shared" si="8"/>
        <v>X</v>
      </c>
      <c r="H148" s="82" t="str">
        <f t="shared" si="9"/>
        <v/>
      </c>
      <c r="I148" s="83" t="s">
        <v>22</v>
      </c>
      <c r="J148" s="83"/>
      <c r="K148" s="83"/>
      <c r="L148" s="83" t="s">
        <v>151</v>
      </c>
      <c r="M148" s="83"/>
      <c r="N148" s="84">
        <v>182</v>
      </c>
      <c r="O148" s="84">
        <v>453</v>
      </c>
      <c r="P148" s="85">
        <v>43984</v>
      </c>
      <c r="U148" s="80"/>
      <c r="V148" s="80"/>
      <c r="W148" s="80"/>
    </row>
    <row r="149" spans="1:25" s="84" customFormat="1" x14ac:dyDescent="0.25">
      <c r="A149" s="79" t="s">
        <v>1044</v>
      </c>
      <c r="B149" s="79" t="s">
        <v>1138</v>
      </c>
      <c r="C149" s="79" t="s">
        <v>1045</v>
      </c>
      <c r="D149" s="79" t="s">
        <v>1220</v>
      </c>
      <c r="E149" s="80">
        <v>0.47889999999999999</v>
      </c>
      <c r="F149" s="260"/>
      <c r="G149" s="82" t="str">
        <f t="shared" si="8"/>
        <v>X</v>
      </c>
      <c r="H149" s="82" t="str">
        <f t="shared" si="9"/>
        <v/>
      </c>
      <c r="I149" s="83" t="s">
        <v>22</v>
      </c>
      <c r="J149" s="83"/>
      <c r="K149" s="83"/>
      <c r="L149" s="83" t="s">
        <v>151</v>
      </c>
      <c r="M149" s="83"/>
      <c r="N149" s="84">
        <v>125</v>
      </c>
      <c r="O149" s="84">
        <v>261</v>
      </c>
      <c r="P149" s="85">
        <v>43984</v>
      </c>
      <c r="U149" s="80"/>
      <c r="V149" s="80"/>
      <c r="W149" s="80"/>
    </row>
    <row r="150" spans="1:25" s="127" customFormat="1" x14ac:dyDescent="0.25">
      <c r="A150" s="119"/>
      <c r="B150" s="119"/>
      <c r="C150" s="119"/>
      <c r="D150" s="120" t="s">
        <v>2511</v>
      </c>
      <c r="E150" s="121">
        <f>N150/O150</f>
        <v>0.47378516624040923</v>
      </c>
      <c r="F150" s="135"/>
      <c r="G150" s="122"/>
      <c r="H150" s="122"/>
      <c r="I150" s="123"/>
      <c r="J150" s="123"/>
      <c r="K150" s="123"/>
      <c r="L150" s="123"/>
      <c r="M150" s="123"/>
      <c r="N150" s="124">
        <f>SUM(N146:N149)</f>
        <v>741</v>
      </c>
      <c r="O150" s="124">
        <f>SUM(O146:O149)</f>
        <v>1564</v>
      </c>
      <c r="P150" s="125"/>
      <c r="Q150" s="124"/>
      <c r="U150" s="126"/>
      <c r="V150" s="126"/>
      <c r="W150" s="126"/>
    </row>
    <row r="151" spans="1:25" s="84" customFormat="1" x14ac:dyDescent="0.25">
      <c r="A151" s="79" t="s">
        <v>119</v>
      </c>
      <c r="B151" s="79" t="s">
        <v>120</v>
      </c>
      <c r="C151" s="86" t="s">
        <v>121</v>
      </c>
      <c r="D151" s="79" t="s">
        <v>2517</v>
      </c>
      <c r="E151" s="87">
        <v>0.42120000000000002</v>
      </c>
      <c r="F151" s="260"/>
      <c r="G151" s="82" t="str">
        <f t="shared" si="8"/>
        <v>X</v>
      </c>
      <c r="H151" s="82" t="str">
        <f t="shared" si="9"/>
        <v/>
      </c>
      <c r="I151" s="83"/>
      <c r="J151" s="83"/>
      <c r="K151" s="83"/>
      <c r="L151" s="83"/>
      <c r="M151" s="83"/>
      <c r="N151" s="84">
        <v>131</v>
      </c>
      <c r="O151" s="84">
        <v>311</v>
      </c>
      <c r="P151" s="85">
        <v>43928</v>
      </c>
      <c r="U151" s="80"/>
      <c r="V151" s="80"/>
      <c r="W151" s="80"/>
    </row>
    <row r="152" spans="1:25" s="84" customFormat="1" x14ac:dyDescent="0.25">
      <c r="A152" s="79" t="s">
        <v>119</v>
      </c>
      <c r="B152" s="79" t="s">
        <v>120</v>
      </c>
      <c r="C152" s="86" t="s">
        <v>122</v>
      </c>
      <c r="D152" s="79" t="s">
        <v>123</v>
      </c>
      <c r="E152" s="87">
        <v>0.39839999999999998</v>
      </c>
      <c r="F152" s="260"/>
      <c r="G152" s="82" t="str">
        <f t="shared" si="8"/>
        <v/>
      </c>
      <c r="H152" s="82" t="str">
        <f t="shared" si="9"/>
        <v>X</v>
      </c>
      <c r="I152" s="83"/>
      <c r="J152" s="83"/>
      <c r="K152" s="83"/>
      <c r="L152" s="83"/>
      <c r="M152" s="83"/>
      <c r="N152" s="84">
        <v>98</v>
      </c>
      <c r="O152" s="84">
        <v>246</v>
      </c>
      <c r="P152" s="85">
        <v>43928</v>
      </c>
      <c r="U152" s="80"/>
      <c r="V152" s="80"/>
      <c r="W152" s="80"/>
    </row>
    <row r="153" spans="1:25" s="127" customFormat="1" x14ac:dyDescent="0.25">
      <c r="A153" s="119"/>
      <c r="B153" s="119"/>
      <c r="C153" s="128"/>
      <c r="D153" s="120" t="s">
        <v>2511</v>
      </c>
      <c r="E153" s="129">
        <f>N153/O153</f>
        <v>0.4111310592459605</v>
      </c>
      <c r="F153" s="135"/>
      <c r="G153" s="122"/>
      <c r="H153" s="122"/>
      <c r="I153" s="123"/>
      <c r="J153" s="123"/>
      <c r="K153" s="123"/>
      <c r="L153" s="123"/>
      <c r="M153" s="123"/>
      <c r="N153" s="124">
        <f>SUM(N151:N152)</f>
        <v>229</v>
      </c>
      <c r="O153" s="124">
        <f>SUM(O151:O152)</f>
        <v>557</v>
      </c>
      <c r="P153" s="125"/>
      <c r="Q153" s="124"/>
      <c r="U153" s="126"/>
      <c r="V153" s="126"/>
      <c r="W153" s="126"/>
    </row>
    <row r="154" spans="1:25" s="84" customFormat="1" x14ac:dyDescent="0.25">
      <c r="A154" s="79" t="s">
        <v>446</v>
      </c>
      <c r="B154" s="79" t="s">
        <v>447</v>
      </c>
      <c r="C154" s="79" t="s">
        <v>448</v>
      </c>
      <c r="D154" s="79" t="s">
        <v>2518</v>
      </c>
      <c r="E154" s="80">
        <v>0.41720000000000002</v>
      </c>
      <c r="F154" s="260"/>
      <c r="G154" s="82" t="str">
        <f t="shared" si="8"/>
        <v>X</v>
      </c>
      <c r="H154" s="82" t="str">
        <f t="shared" si="9"/>
        <v/>
      </c>
      <c r="I154" s="83"/>
      <c r="J154" s="83"/>
      <c r="K154" s="83"/>
      <c r="L154" s="83"/>
      <c r="M154" s="83"/>
      <c r="N154" s="84">
        <v>199</v>
      </c>
      <c r="O154" s="84">
        <v>477</v>
      </c>
      <c r="P154" s="85">
        <v>43956</v>
      </c>
      <c r="Q154" s="134"/>
      <c r="U154" s="80"/>
      <c r="V154" s="80"/>
      <c r="W154" s="80"/>
    </row>
    <row r="155" spans="1:25" s="84" customFormat="1" x14ac:dyDescent="0.25">
      <c r="A155" s="79" t="s">
        <v>446</v>
      </c>
      <c r="B155" s="79" t="s">
        <v>447</v>
      </c>
      <c r="C155" s="79" t="s">
        <v>449</v>
      </c>
      <c r="D155" s="79" t="s">
        <v>450</v>
      </c>
      <c r="E155" s="80">
        <v>0.25679999999999997</v>
      </c>
      <c r="F155" s="260"/>
      <c r="G155" s="82" t="str">
        <f t="shared" si="8"/>
        <v/>
      </c>
      <c r="H155" s="82" t="str">
        <f t="shared" si="9"/>
        <v/>
      </c>
      <c r="I155" s="83"/>
      <c r="J155" s="83"/>
      <c r="K155" s="83"/>
      <c r="L155" s="83"/>
      <c r="M155" s="83"/>
      <c r="N155" s="84">
        <v>142</v>
      </c>
      <c r="O155" s="84">
        <v>553</v>
      </c>
      <c r="P155" s="85">
        <v>43956</v>
      </c>
      <c r="Q155" s="134"/>
      <c r="U155" s="80"/>
      <c r="V155" s="80"/>
      <c r="W155" s="80"/>
    </row>
    <row r="156" spans="1:25" s="84" customFormat="1" x14ac:dyDescent="0.25">
      <c r="A156" s="79" t="s">
        <v>446</v>
      </c>
      <c r="B156" s="79" t="s">
        <v>447</v>
      </c>
      <c r="C156" s="79" t="s">
        <v>451</v>
      </c>
      <c r="D156" s="79" t="s">
        <v>452</v>
      </c>
      <c r="E156" s="80">
        <v>0.37759999999999999</v>
      </c>
      <c r="F156" s="260"/>
      <c r="G156" s="82" t="str">
        <f t="shared" si="8"/>
        <v/>
      </c>
      <c r="H156" s="82" t="str">
        <f t="shared" si="9"/>
        <v>X</v>
      </c>
      <c r="I156" s="83"/>
      <c r="J156" s="83"/>
      <c r="K156" s="83"/>
      <c r="L156" s="83"/>
      <c r="M156" s="83"/>
      <c r="N156" s="84">
        <v>162</v>
      </c>
      <c r="O156" s="84">
        <v>429</v>
      </c>
      <c r="P156" s="85">
        <v>43956</v>
      </c>
      <c r="Q156" s="134"/>
      <c r="U156" s="80"/>
      <c r="V156" s="80"/>
      <c r="W156" s="80"/>
    </row>
    <row r="157" spans="1:25" s="84" customFormat="1" x14ac:dyDescent="0.25">
      <c r="A157" s="79" t="s">
        <v>446</v>
      </c>
      <c r="B157" s="79" t="s">
        <v>447</v>
      </c>
      <c r="C157" s="79" t="s">
        <v>453</v>
      </c>
      <c r="D157" s="79" t="s">
        <v>454</v>
      </c>
      <c r="E157" s="80">
        <v>0.42530000000000001</v>
      </c>
      <c r="F157" s="260"/>
      <c r="G157" s="82" t="str">
        <f t="shared" si="8"/>
        <v>X</v>
      </c>
      <c r="H157" s="82" t="str">
        <f t="shared" si="9"/>
        <v/>
      </c>
      <c r="I157" s="83"/>
      <c r="J157" s="83"/>
      <c r="K157" s="83"/>
      <c r="L157" s="83"/>
      <c r="M157" s="83"/>
      <c r="N157" s="84">
        <v>188</v>
      </c>
      <c r="O157" s="84">
        <v>442</v>
      </c>
      <c r="P157" s="85">
        <v>43956</v>
      </c>
      <c r="Q157" s="134"/>
      <c r="U157" s="80"/>
      <c r="V157" s="80"/>
      <c r="W157" s="80"/>
    </row>
    <row r="158" spans="1:25" s="127" customFormat="1" x14ac:dyDescent="0.25">
      <c r="A158" s="119"/>
      <c r="B158" s="119"/>
      <c r="C158" s="119"/>
      <c r="D158" s="120" t="s">
        <v>2511</v>
      </c>
      <c r="E158" s="121">
        <f>N158/O158</f>
        <v>0.36349289847448712</v>
      </c>
      <c r="F158" s="135"/>
      <c r="G158" s="122"/>
      <c r="H158" s="122"/>
      <c r="I158" s="123"/>
      <c r="J158" s="123"/>
      <c r="K158" s="123"/>
      <c r="L158" s="123"/>
      <c r="M158" s="123"/>
      <c r="N158" s="124">
        <f>SUM(N154:N157)</f>
        <v>691</v>
      </c>
      <c r="O158" s="124">
        <f>SUM(O154:O157)</f>
        <v>1901</v>
      </c>
      <c r="P158" s="125"/>
      <c r="Q158" s="137"/>
      <c r="U158" s="126"/>
      <c r="V158" s="126"/>
      <c r="W158" s="126"/>
    </row>
    <row r="159" spans="1:25" s="84" customFormat="1" x14ac:dyDescent="0.25">
      <c r="A159" s="79" t="s">
        <v>2144</v>
      </c>
      <c r="B159" s="108" t="s">
        <v>2145</v>
      </c>
      <c r="C159" s="79" t="s">
        <v>2468</v>
      </c>
      <c r="D159" s="108" t="s">
        <v>2519</v>
      </c>
      <c r="E159" s="80">
        <v>0.37080000000000002</v>
      </c>
      <c r="F159" s="260"/>
      <c r="G159" s="82" t="str">
        <f t="shared" si="8"/>
        <v/>
      </c>
      <c r="H159" s="82" t="str">
        <f t="shared" si="9"/>
        <v>X</v>
      </c>
      <c r="I159" s="83"/>
      <c r="J159" s="83"/>
      <c r="K159" s="83"/>
      <c r="L159" s="83"/>
      <c r="M159" s="83"/>
      <c r="N159" s="84">
        <v>99</v>
      </c>
      <c r="O159" s="84">
        <v>267</v>
      </c>
      <c r="P159" s="85">
        <v>43983</v>
      </c>
      <c r="U159" s="80"/>
      <c r="V159" s="80"/>
      <c r="W159" s="80"/>
      <c r="Y159" s="88"/>
    </row>
    <row r="160" spans="1:25" s="84" customFormat="1" x14ac:dyDescent="0.25">
      <c r="A160" s="79" t="s">
        <v>2144</v>
      </c>
      <c r="B160" s="108" t="s">
        <v>2145</v>
      </c>
      <c r="C160" s="79" t="s">
        <v>2146</v>
      </c>
      <c r="D160" s="108" t="s">
        <v>2147</v>
      </c>
      <c r="E160" s="80">
        <v>0.23780000000000001</v>
      </c>
      <c r="F160" s="260"/>
      <c r="G160" s="82" t="str">
        <f t="shared" si="8"/>
        <v/>
      </c>
      <c r="H160" s="82" t="str">
        <f t="shared" si="9"/>
        <v/>
      </c>
      <c r="I160" s="83"/>
      <c r="J160" s="83"/>
      <c r="K160" s="83"/>
      <c r="L160" s="83"/>
      <c r="M160" s="83"/>
      <c r="N160" s="84">
        <v>44</v>
      </c>
      <c r="O160" s="84">
        <v>185</v>
      </c>
      <c r="P160" s="85">
        <v>43983</v>
      </c>
      <c r="U160" s="80"/>
      <c r="V160" s="80"/>
      <c r="W160" s="80"/>
      <c r="Y160" s="88"/>
    </row>
    <row r="161" spans="1:36" s="84" customFormat="1" x14ac:dyDescent="0.25">
      <c r="A161" s="79" t="s">
        <v>2144</v>
      </c>
      <c r="B161" s="108" t="s">
        <v>2145</v>
      </c>
      <c r="C161" s="79" t="s">
        <v>2148</v>
      </c>
      <c r="D161" s="108" t="s">
        <v>2149</v>
      </c>
      <c r="E161" s="80">
        <v>0.27700000000000002</v>
      </c>
      <c r="F161" s="260"/>
      <c r="G161" s="82" t="str">
        <f t="shared" si="8"/>
        <v/>
      </c>
      <c r="H161" s="82" t="str">
        <f t="shared" si="9"/>
        <v/>
      </c>
      <c r="I161" s="83"/>
      <c r="J161" s="83"/>
      <c r="K161" s="83"/>
      <c r="L161" s="83"/>
      <c r="M161" s="83"/>
      <c r="N161" s="84">
        <v>59</v>
      </c>
      <c r="O161" s="84">
        <v>213</v>
      </c>
      <c r="P161" s="85">
        <v>43983</v>
      </c>
      <c r="U161" s="80"/>
      <c r="V161" s="80"/>
      <c r="W161" s="80"/>
      <c r="Z161" s="88"/>
      <c r="AA161" s="88"/>
      <c r="AB161" s="88"/>
      <c r="AC161" s="88"/>
      <c r="AD161" s="88"/>
    </row>
    <row r="162" spans="1:36" s="127" customFormat="1" x14ac:dyDescent="0.25">
      <c r="A162" s="119"/>
      <c r="B162" s="120"/>
      <c r="C162" s="119"/>
      <c r="D162" s="120" t="s">
        <v>2511</v>
      </c>
      <c r="E162" s="121">
        <f>N162/O162</f>
        <v>0.30375939849624062</v>
      </c>
      <c r="F162" s="135"/>
      <c r="G162" s="122"/>
      <c r="H162" s="122"/>
      <c r="I162" s="123"/>
      <c r="J162" s="123"/>
      <c r="K162" s="123"/>
      <c r="L162" s="123"/>
      <c r="M162" s="123"/>
      <c r="N162" s="124">
        <f>SUM(N159:N161)</f>
        <v>202</v>
      </c>
      <c r="O162" s="124">
        <f>SUM(O159:O161)</f>
        <v>665</v>
      </c>
      <c r="P162" s="125"/>
      <c r="Q162" s="124"/>
      <c r="U162" s="126"/>
      <c r="V162" s="126"/>
      <c r="W162" s="126"/>
      <c r="Z162" s="136"/>
      <c r="AA162" s="136"/>
      <c r="AB162" s="136"/>
      <c r="AC162" s="136"/>
      <c r="AD162" s="136"/>
    </row>
    <row r="163" spans="1:36" s="84" customFormat="1" x14ac:dyDescent="0.25">
      <c r="A163" s="79" t="s">
        <v>1139</v>
      </c>
      <c r="B163" s="79" t="s">
        <v>1140</v>
      </c>
      <c r="C163" s="79" t="s">
        <v>1141</v>
      </c>
      <c r="D163" s="79" t="s">
        <v>1142</v>
      </c>
      <c r="E163" s="80">
        <v>0.36890000000000001</v>
      </c>
      <c r="F163" s="260"/>
      <c r="G163" s="82" t="str">
        <f t="shared" si="8"/>
        <v/>
      </c>
      <c r="H163" s="82" t="str">
        <f t="shared" si="9"/>
        <v>X</v>
      </c>
      <c r="I163" s="83"/>
      <c r="J163" s="83"/>
      <c r="K163" s="83"/>
      <c r="L163" s="83"/>
      <c r="M163" s="83"/>
      <c r="N163" s="84">
        <v>173</v>
      </c>
      <c r="O163" s="84">
        <v>469</v>
      </c>
      <c r="P163" s="85">
        <v>43986</v>
      </c>
      <c r="U163" s="80"/>
      <c r="V163" s="80"/>
      <c r="W163" s="80"/>
      <c r="Z163" s="88"/>
      <c r="AA163" s="88"/>
      <c r="AB163" s="88"/>
      <c r="AC163" s="88"/>
      <c r="AD163" s="88"/>
    </row>
    <row r="164" spans="1:36" s="84" customFormat="1" x14ac:dyDescent="0.25">
      <c r="A164" s="79" t="s">
        <v>1139</v>
      </c>
      <c r="B164" s="79" t="s">
        <v>1140</v>
      </c>
      <c r="C164" s="79" t="s">
        <v>1143</v>
      </c>
      <c r="D164" s="79" t="s">
        <v>1144</v>
      </c>
      <c r="E164" s="80">
        <v>0.29520000000000002</v>
      </c>
      <c r="F164" s="260"/>
      <c r="G164" s="82"/>
      <c r="H164" s="82" t="str">
        <f t="shared" si="9"/>
        <v/>
      </c>
      <c r="I164" s="83"/>
      <c r="J164" s="83"/>
      <c r="K164" s="83"/>
      <c r="L164" s="83"/>
      <c r="M164" s="83"/>
      <c r="N164" s="84">
        <v>111</v>
      </c>
      <c r="O164" s="84">
        <v>376</v>
      </c>
      <c r="P164" s="85">
        <v>43986</v>
      </c>
      <c r="U164" s="80"/>
      <c r="V164" s="80"/>
      <c r="W164" s="80"/>
    </row>
    <row r="165" spans="1:36" s="84" customFormat="1" x14ac:dyDescent="0.25">
      <c r="A165" s="79" t="s">
        <v>1139</v>
      </c>
      <c r="B165" s="79" t="s">
        <v>1140</v>
      </c>
      <c r="C165" s="79" t="s">
        <v>1145</v>
      </c>
      <c r="D165" s="79" t="s">
        <v>1146</v>
      </c>
      <c r="E165" s="80">
        <v>0.39679999999999999</v>
      </c>
      <c r="F165" s="260"/>
      <c r="G165" s="82" t="str">
        <f t="shared" ref="G165:G172" si="10">IF(E165&gt;=40%,"X","")</f>
        <v/>
      </c>
      <c r="H165" s="82" t="str">
        <f t="shared" si="9"/>
        <v>X</v>
      </c>
      <c r="I165" s="83"/>
      <c r="J165" s="83"/>
      <c r="K165" s="83"/>
      <c r="L165" s="83"/>
      <c r="M165" s="83"/>
      <c r="N165" s="84">
        <v>225</v>
      </c>
      <c r="O165" s="84">
        <v>567</v>
      </c>
      <c r="P165" s="85">
        <v>43986</v>
      </c>
      <c r="U165" s="80"/>
      <c r="V165" s="80"/>
      <c r="W165" s="80"/>
    </row>
    <row r="166" spans="1:36" s="127" customFormat="1" x14ac:dyDescent="0.25">
      <c r="A166" s="119"/>
      <c r="B166" s="119"/>
      <c r="C166" s="119"/>
      <c r="D166" s="120" t="s">
        <v>2511</v>
      </c>
      <c r="E166" s="121">
        <f>N166/O166</f>
        <v>0.3604815864022663</v>
      </c>
      <c r="F166" s="135"/>
      <c r="G166" s="122"/>
      <c r="H166" s="122"/>
      <c r="I166" s="123"/>
      <c r="J166" s="123"/>
      <c r="K166" s="123"/>
      <c r="L166" s="123"/>
      <c r="M166" s="123"/>
      <c r="N166" s="124">
        <f>SUM(N163:N165)</f>
        <v>509</v>
      </c>
      <c r="O166" s="124">
        <f>SUM(O163:O165)</f>
        <v>1412</v>
      </c>
      <c r="P166" s="125"/>
      <c r="Q166" s="124"/>
      <c r="U166" s="126"/>
      <c r="V166" s="126"/>
      <c r="W166" s="126"/>
    </row>
    <row r="167" spans="1:36" s="84" customFormat="1" x14ac:dyDescent="0.25">
      <c r="A167" s="79" t="s">
        <v>425</v>
      </c>
      <c r="B167" s="79" t="s">
        <v>555</v>
      </c>
      <c r="C167" s="86" t="s">
        <v>426</v>
      </c>
      <c r="D167" s="79" t="s">
        <v>2567</v>
      </c>
      <c r="E167" s="87">
        <v>0.76580000000000004</v>
      </c>
      <c r="F167" s="260"/>
      <c r="G167" s="82" t="str">
        <f t="shared" si="10"/>
        <v>X</v>
      </c>
      <c r="H167" s="82" t="str">
        <f t="shared" si="9"/>
        <v/>
      </c>
      <c r="I167" s="83" t="s">
        <v>22</v>
      </c>
      <c r="J167" s="83"/>
      <c r="K167" s="83"/>
      <c r="L167" s="83" t="s">
        <v>151</v>
      </c>
      <c r="M167" s="83"/>
      <c r="N167" s="84">
        <v>170</v>
      </c>
      <c r="O167" s="84">
        <v>222</v>
      </c>
      <c r="P167" s="85">
        <v>43922</v>
      </c>
      <c r="U167" s="80"/>
      <c r="V167" s="80"/>
      <c r="W167" s="80"/>
      <c r="AE167" s="88"/>
      <c r="AF167" s="88"/>
      <c r="AG167" s="88"/>
      <c r="AH167" s="88"/>
      <c r="AI167" s="88"/>
      <c r="AJ167" s="88"/>
    </row>
    <row r="168" spans="1:36" s="84" customFormat="1" x14ac:dyDescent="0.25">
      <c r="A168" s="79" t="s">
        <v>425</v>
      </c>
      <c r="B168" s="79" t="s">
        <v>555</v>
      </c>
      <c r="C168" s="86" t="s">
        <v>427</v>
      </c>
      <c r="D168" s="79" t="s">
        <v>428</v>
      </c>
      <c r="E168" s="87">
        <v>0.59699999999999998</v>
      </c>
      <c r="F168" s="260"/>
      <c r="G168" s="82" t="str">
        <f t="shared" si="10"/>
        <v>X</v>
      </c>
      <c r="H168" s="82" t="str">
        <f t="shared" si="9"/>
        <v/>
      </c>
      <c r="I168" s="83" t="s">
        <v>22</v>
      </c>
      <c r="J168" s="83"/>
      <c r="K168" s="83"/>
      <c r="L168" s="83" t="s">
        <v>151</v>
      </c>
      <c r="M168" s="83"/>
      <c r="N168" s="84">
        <v>80</v>
      </c>
      <c r="O168" s="84">
        <v>134</v>
      </c>
      <c r="P168" s="85">
        <v>43922</v>
      </c>
      <c r="U168" s="80"/>
      <c r="V168" s="80"/>
      <c r="W168" s="80"/>
      <c r="AE168" s="88"/>
      <c r="AF168" s="88"/>
      <c r="AG168" s="88"/>
      <c r="AH168" s="88"/>
      <c r="AI168" s="88"/>
      <c r="AJ168" s="88"/>
    </row>
    <row r="169" spans="1:36" s="127" customFormat="1" x14ac:dyDescent="0.25">
      <c r="A169" s="119"/>
      <c r="B169" s="119"/>
      <c r="C169" s="128"/>
      <c r="D169" s="120" t="s">
        <v>2511</v>
      </c>
      <c r="E169" s="129">
        <f>N169/O169</f>
        <v>0.702247191011236</v>
      </c>
      <c r="F169" s="135"/>
      <c r="G169" s="122"/>
      <c r="H169" s="122"/>
      <c r="I169" s="123"/>
      <c r="J169" s="123"/>
      <c r="K169" s="123"/>
      <c r="L169" s="123"/>
      <c r="M169" s="123"/>
      <c r="N169" s="124">
        <f>SUM(N167:N168)</f>
        <v>250</v>
      </c>
      <c r="O169" s="124">
        <f>SUM(O167:O168)</f>
        <v>356</v>
      </c>
      <c r="P169" s="125"/>
      <c r="Q169" s="124"/>
      <c r="U169" s="126"/>
      <c r="V169" s="126"/>
      <c r="W169" s="126"/>
      <c r="AE169" s="136"/>
      <c r="AF169" s="136"/>
      <c r="AG169" s="136"/>
      <c r="AH169" s="136"/>
      <c r="AI169" s="136"/>
      <c r="AJ169" s="136"/>
    </row>
    <row r="170" spans="1:36" s="84" customFormat="1" x14ac:dyDescent="0.25">
      <c r="A170" s="79" t="s">
        <v>1670</v>
      </c>
      <c r="B170" s="108" t="s">
        <v>74</v>
      </c>
      <c r="C170" s="79" t="s">
        <v>1308</v>
      </c>
      <c r="D170" s="108" t="s">
        <v>1703</v>
      </c>
      <c r="E170" s="80">
        <v>0.84540000000000004</v>
      </c>
      <c r="F170" s="260"/>
      <c r="G170" s="82" t="str">
        <f t="shared" si="10"/>
        <v>X</v>
      </c>
      <c r="H170" s="82" t="str">
        <f t="shared" si="9"/>
        <v/>
      </c>
      <c r="I170" s="83" t="s">
        <v>22</v>
      </c>
      <c r="J170" s="83"/>
      <c r="K170" s="83"/>
      <c r="L170" s="83" t="s">
        <v>151</v>
      </c>
      <c r="M170" s="83"/>
      <c r="N170" s="84">
        <v>82</v>
      </c>
      <c r="O170" s="84">
        <v>97</v>
      </c>
      <c r="P170" s="85">
        <v>43983</v>
      </c>
      <c r="U170" s="80"/>
      <c r="V170" s="80"/>
      <c r="W170" s="80"/>
    </row>
    <row r="171" spans="1:36" s="84" customFormat="1" x14ac:dyDescent="0.25">
      <c r="A171" s="79" t="s">
        <v>1670</v>
      </c>
      <c r="B171" s="108" t="s">
        <v>74</v>
      </c>
      <c r="C171" s="79" t="s">
        <v>1307</v>
      </c>
      <c r="D171" s="108" t="s">
        <v>1702</v>
      </c>
      <c r="E171" s="80">
        <v>0.72409999999999997</v>
      </c>
      <c r="F171" s="260"/>
      <c r="G171" s="82" t="str">
        <f t="shared" si="10"/>
        <v>X</v>
      </c>
      <c r="H171" s="82" t="str">
        <f t="shared" si="9"/>
        <v/>
      </c>
      <c r="I171" s="83" t="s">
        <v>22</v>
      </c>
      <c r="J171" s="83"/>
      <c r="K171" s="83"/>
      <c r="L171" s="83" t="s">
        <v>151</v>
      </c>
      <c r="M171" s="83"/>
      <c r="N171" s="84">
        <v>294</v>
      </c>
      <c r="O171" s="84">
        <v>406</v>
      </c>
      <c r="P171" s="85">
        <v>43983</v>
      </c>
      <c r="U171" s="80"/>
      <c r="V171" s="80"/>
      <c r="W171" s="80"/>
    </row>
    <row r="172" spans="1:36" s="84" customFormat="1" x14ac:dyDescent="0.25">
      <c r="A172" s="79" t="s">
        <v>1670</v>
      </c>
      <c r="B172" s="108" t="s">
        <v>74</v>
      </c>
      <c r="C172" s="79" t="s">
        <v>1306</v>
      </c>
      <c r="D172" s="108" t="s">
        <v>582</v>
      </c>
      <c r="E172" s="80">
        <v>0.62280000000000002</v>
      </c>
      <c r="F172" s="260"/>
      <c r="G172" s="82" t="str">
        <f t="shared" si="10"/>
        <v>X</v>
      </c>
      <c r="H172" s="82" t="str">
        <f t="shared" si="9"/>
        <v/>
      </c>
      <c r="I172" s="83" t="s">
        <v>22</v>
      </c>
      <c r="J172" s="83"/>
      <c r="K172" s="83"/>
      <c r="L172" s="83" t="s">
        <v>151</v>
      </c>
      <c r="M172" s="83"/>
      <c r="N172" s="84">
        <v>142</v>
      </c>
      <c r="O172" s="84">
        <v>228</v>
      </c>
      <c r="P172" s="85">
        <v>43983</v>
      </c>
      <c r="U172" s="80"/>
      <c r="V172" s="80"/>
      <c r="W172" s="80"/>
    </row>
    <row r="173" spans="1:36" s="84" customFormat="1" x14ac:dyDescent="0.25">
      <c r="A173" s="79" t="s">
        <v>1670</v>
      </c>
      <c r="B173" s="108" t="s">
        <v>74</v>
      </c>
      <c r="C173" s="79" t="s">
        <v>1305</v>
      </c>
      <c r="D173" s="108" t="s">
        <v>79</v>
      </c>
      <c r="E173" s="80">
        <v>0.66400000000000003</v>
      </c>
      <c r="F173" s="260"/>
      <c r="G173" s="82" t="str">
        <f>IF(E173&gt;=40%,"X","")</f>
        <v>X</v>
      </c>
      <c r="H173" s="82" t="str">
        <f>IF(AND( E173&gt;=30%, E173 &lt;=39.99%),"X","")</f>
        <v/>
      </c>
      <c r="I173" s="83" t="s">
        <v>22</v>
      </c>
      <c r="J173" s="83"/>
      <c r="K173" s="83"/>
      <c r="L173" s="83" t="s">
        <v>151</v>
      </c>
      <c r="M173" s="83"/>
      <c r="N173" s="84">
        <v>166</v>
      </c>
      <c r="O173" s="84">
        <v>250</v>
      </c>
      <c r="P173" s="85">
        <v>43983</v>
      </c>
      <c r="U173" s="80"/>
      <c r="V173" s="80"/>
      <c r="W173" s="80"/>
    </row>
    <row r="174" spans="1:36" s="127" customFormat="1" x14ac:dyDescent="0.25">
      <c r="A174" s="119"/>
      <c r="B174" s="120"/>
      <c r="C174" s="119"/>
      <c r="D174" s="120" t="s">
        <v>2511</v>
      </c>
      <c r="E174" s="121">
        <f>N174/O174</f>
        <v>0.69724770642201839</v>
      </c>
      <c r="F174" s="135"/>
      <c r="G174" s="122"/>
      <c r="H174" s="122"/>
      <c r="I174" s="123"/>
      <c r="J174" s="123"/>
      <c r="K174" s="123"/>
      <c r="L174" s="123"/>
      <c r="M174" s="123"/>
      <c r="N174" s="124">
        <f>SUM(N170:N173)</f>
        <v>684</v>
      </c>
      <c r="O174" s="124">
        <f>SUM(O170:O173)</f>
        <v>981</v>
      </c>
      <c r="P174" s="125"/>
      <c r="Q174" s="124"/>
      <c r="U174" s="126"/>
      <c r="V174" s="126"/>
      <c r="W174" s="126"/>
    </row>
    <row r="175" spans="1:36" s="84" customFormat="1" x14ac:dyDescent="0.25">
      <c r="A175" s="79" t="s">
        <v>769</v>
      </c>
      <c r="B175" s="79" t="s">
        <v>1180</v>
      </c>
      <c r="C175" s="79" t="s">
        <v>770</v>
      </c>
      <c r="D175" s="79" t="s">
        <v>1223</v>
      </c>
      <c r="E175" s="80">
        <v>0.4037</v>
      </c>
      <c r="F175" s="260"/>
      <c r="G175" s="82" t="str">
        <f t="shared" ref="G175:G204" si="11">IF(E175&gt;=40%,"X","")</f>
        <v>X</v>
      </c>
      <c r="H175" s="82" t="str">
        <f t="shared" si="9"/>
        <v/>
      </c>
      <c r="I175" s="83"/>
      <c r="J175" s="83"/>
      <c r="K175" s="83"/>
      <c r="L175" s="83"/>
      <c r="M175" s="83"/>
      <c r="N175" s="84">
        <v>109</v>
      </c>
      <c r="O175" s="84">
        <v>270</v>
      </c>
      <c r="P175" s="85">
        <v>43971</v>
      </c>
      <c r="U175" s="80"/>
      <c r="V175" s="80"/>
      <c r="W175" s="80"/>
    </row>
    <row r="176" spans="1:36" s="84" customFormat="1" x14ac:dyDescent="0.25">
      <c r="A176" s="79" t="s">
        <v>769</v>
      </c>
      <c r="B176" s="79" t="s">
        <v>1180</v>
      </c>
      <c r="C176" s="79" t="s">
        <v>771</v>
      </c>
      <c r="D176" s="79" t="s">
        <v>1224</v>
      </c>
      <c r="E176" s="80">
        <v>0.47749999999999998</v>
      </c>
      <c r="F176" s="260"/>
      <c r="G176" s="82" t="str">
        <f t="shared" si="11"/>
        <v>X</v>
      </c>
      <c r="H176" s="82" t="str">
        <f t="shared" si="9"/>
        <v/>
      </c>
      <c r="I176" s="83"/>
      <c r="J176" s="83"/>
      <c r="K176" s="83"/>
      <c r="L176" s="83"/>
      <c r="M176" s="83"/>
      <c r="N176" s="84">
        <v>159</v>
      </c>
      <c r="O176" s="84">
        <v>333</v>
      </c>
      <c r="P176" s="85">
        <v>43971</v>
      </c>
      <c r="U176" s="80"/>
      <c r="V176" s="80"/>
      <c r="W176" s="80"/>
    </row>
    <row r="177" spans="1:42" s="84" customFormat="1" x14ac:dyDescent="0.25">
      <c r="A177" s="79" t="s">
        <v>769</v>
      </c>
      <c r="B177" s="79" t="s">
        <v>1180</v>
      </c>
      <c r="C177" s="79" t="s">
        <v>772</v>
      </c>
      <c r="D177" s="79" t="s">
        <v>1225</v>
      </c>
      <c r="E177" s="80">
        <v>0.34589999999999999</v>
      </c>
      <c r="F177" s="260"/>
      <c r="G177" s="82" t="str">
        <f t="shared" si="11"/>
        <v/>
      </c>
      <c r="H177" s="82" t="str">
        <f t="shared" si="9"/>
        <v>X</v>
      </c>
      <c r="I177" s="83"/>
      <c r="J177" s="83"/>
      <c r="K177" s="83"/>
      <c r="L177" s="83"/>
      <c r="M177" s="83"/>
      <c r="N177" s="84">
        <v>92</v>
      </c>
      <c r="O177" s="84">
        <v>266</v>
      </c>
      <c r="P177" s="85">
        <v>43971</v>
      </c>
      <c r="U177" s="80"/>
      <c r="V177" s="80"/>
      <c r="W177" s="80"/>
    </row>
    <row r="178" spans="1:42" s="84" customFormat="1" x14ac:dyDescent="0.25">
      <c r="A178" s="79" t="s">
        <v>769</v>
      </c>
      <c r="B178" s="79" t="s">
        <v>1180</v>
      </c>
      <c r="C178" s="79" t="s">
        <v>773</v>
      </c>
      <c r="D178" s="79" t="s">
        <v>1226</v>
      </c>
      <c r="E178" s="80">
        <v>0.33889999999999998</v>
      </c>
      <c r="F178" s="260"/>
      <c r="G178" s="82" t="str">
        <f t="shared" si="11"/>
        <v/>
      </c>
      <c r="H178" s="82" t="str">
        <f t="shared" si="9"/>
        <v>X</v>
      </c>
      <c r="I178" s="83"/>
      <c r="J178" s="83"/>
      <c r="K178" s="83"/>
      <c r="L178" s="83"/>
      <c r="M178" s="83"/>
      <c r="N178" s="84">
        <v>143</v>
      </c>
      <c r="O178" s="84">
        <v>422</v>
      </c>
      <c r="P178" s="85">
        <v>43971</v>
      </c>
      <c r="U178" s="80"/>
      <c r="V178" s="80"/>
      <c r="W178" s="80"/>
      <c r="AK178" s="88"/>
      <c r="AL178" s="88"/>
      <c r="AM178" s="88"/>
      <c r="AN178" s="88"/>
      <c r="AO178" s="88"/>
      <c r="AP178" s="88"/>
    </row>
    <row r="179" spans="1:42" s="84" customFormat="1" x14ac:dyDescent="0.25">
      <c r="A179" s="79" t="s">
        <v>769</v>
      </c>
      <c r="B179" s="79" t="s">
        <v>1180</v>
      </c>
      <c r="C179" s="79" t="s">
        <v>774</v>
      </c>
      <c r="D179" s="79" t="s">
        <v>1227</v>
      </c>
      <c r="E179" s="80">
        <v>0.23119999999999999</v>
      </c>
      <c r="F179" s="260"/>
      <c r="G179" s="82" t="str">
        <f t="shared" si="11"/>
        <v/>
      </c>
      <c r="H179" s="82" t="str">
        <f t="shared" si="9"/>
        <v/>
      </c>
      <c r="I179" s="83"/>
      <c r="J179" s="83"/>
      <c r="K179" s="83"/>
      <c r="L179" s="83"/>
      <c r="M179" s="83"/>
      <c r="N179" s="84">
        <v>123</v>
      </c>
      <c r="O179" s="84">
        <v>532</v>
      </c>
      <c r="P179" s="85">
        <v>43971</v>
      </c>
      <c r="U179" s="80"/>
      <c r="V179" s="80"/>
      <c r="W179" s="80"/>
      <c r="AK179" s="88"/>
      <c r="AL179" s="88"/>
      <c r="AM179" s="88"/>
      <c r="AN179" s="88"/>
      <c r="AO179" s="88"/>
      <c r="AP179" s="88"/>
    </row>
    <row r="180" spans="1:42" s="127" customFormat="1" x14ac:dyDescent="0.25">
      <c r="A180" s="119"/>
      <c r="B180" s="119"/>
      <c r="C180" s="119"/>
      <c r="D180" s="120" t="s">
        <v>2511</v>
      </c>
      <c r="E180" s="121">
        <f>N180/O180</f>
        <v>0.34339001645639056</v>
      </c>
      <c r="F180" s="135"/>
      <c r="G180" s="122"/>
      <c r="H180" s="122"/>
      <c r="I180" s="123"/>
      <c r="J180" s="123"/>
      <c r="K180" s="123"/>
      <c r="L180" s="123"/>
      <c r="M180" s="123"/>
      <c r="N180" s="124">
        <f>SUM(N175:N179)</f>
        <v>626</v>
      </c>
      <c r="O180" s="124">
        <f>SUM(O175:O179)</f>
        <v>1823</v>
      </c>
      <c r="P180" s="125"/>
      <c r="Q180" s="124"/>
      <c r="U180" s="126"/>
      <c r="V180" s="126"/>
      <c r="W180" s="126"/>
      <c r="AK180" s="136"/>
      <c r="AL180" s="136"/>
      <c r="AM180" s="136"/>
      <c r="AN180" s="136"/>
      <c r="AO180" s="136"/>
      <c r="AP180" s="136"/>
    </row>
    <row r="181" spans="1:42" s="84" customFormat="1" x14ac:dyDescent="0.25">
      <c r="A181" s="79" t="s">
        <v>934</v>
      </c>
      <c r="B181" s="79" t="s">
        <v>935</v>
      </c>
      <c r="C181" s="79" t="s">
        <v>1777</v>
      </c>
      <c r="D181" s="79" t="s">
        <v>1228</v>
      </c>
      <c r="E181" s="80">
        <v>0.4355</v>
      </c>
      <c r="F181" s="260"/>
      <c r="G181" s="82" t="str">
        <f t="shared" si="11"/>
        <v>X</v>
      </c>
      <c r="H181" s="82" t="str">
        <f t="shared" si="9"/>
        <v/>
      </c>
      <c r="I181" s="83"/>
      <c r="J181" s="83"/>
      <c r="K181" s="83"/>
      <c r="L181" s="83"/>
      <c r="M181" s="83"/>
      <c r="N181" s="84">
        <v>135</v>
      </c>
      <c r="O181" s="84">
        <v>310</v>
      </c>
      <c r="P181" s="85">
        <v>43985</v>
      </c>
      <c r="U181" s="80"/>
      <c r="V181" s="80"/>
      <c r="W181" s="80"/>
    </row>
    <row r="182" spans="1:42" s="84" customFormat="1" x14ac:dyDescent="0.25">
      <c r="A182" s="79" t="s">
        <v>934</v>
      </c>
      <c r="B182" s="79" t="s">
        <v>935</v>
      </c>
      <c r="C182" s="79" t="s">
        <v>1778</v>
      </c>
      <c r="D182" s="79" t="s">
        <v>1229</v>
      </c>
      <c r="E182" s="80">
        <v>0.38669999999999999</v>
      </c>
      <c r="F182" s="260"/>
      <c r="G182" s="82" t="str">
        <f t="shared" si="11"/>
        <v/>
      </c>
      <c r="H182" s="82" t="str">
        <f t="shared" si="9"/>
        <v>X</v>
      </c>
      <c r="I182" s="83"/>
      <c r="J182" s="83"/>
      <c r="K182" s="83"/>
      <c r="L182" s="83"/>
      <c r="M182" s="83"/>
      <c r="N182" s="84">
        <v>87</v>
      </c>
      <c r="O182" s="84">
        <v>225</v>
      </c>
      <c r="P182" s="85">
        <v>43985</v>
      </c>
      <c r="U182" s="80"/>
      <c r="V182" s="80"/>
      <c r="W182" s="80"/>
    </row>
    <row r="183" spans="1:42" s="84" customFormat="1" x14ac:dyDescent="0.25">
      <c r="A183" s="79" t="s">
        <v>934</v>
      </c>
      <c r="B183" s="79" t="s">
        <v>935</v>
      </c>
      <c r="C183" s="79" t="s">
        <v>1779</v>
      </c>
      <c r="D183" s="79" t="s">
        <v>1230</v>
      </c>
      <c r="E183" s="80">
        <v>0.3417</v>
      </c>
      <c r="F183" s="260"/>
      <c r="G183" s="82" t="str">
        <f t="shared" si="11"/>
        <v/>
      </c>
      <c r="H183" s="82" t="str">
        <f t="shared" ref="H183:H220" si="12">IF(AND( E183&gt;=30%, E183 &lt;=39.99%),"X","")</f>
        <v>X</v>
      </c>
      <c r="I183" s="83"/>
      <c r="J183" s="83"/>
      <c r="K183" s="83"/>
      <c r="L183" s="83"/>
      <c r="M183" s="83"/>
      <c r="N183" s="84">
        <v>68</v>
      </c>
      <c r="O183" s="84">
        <v>199</v>
      </c>
      <c r="P183" s="85">
        <v>43985</v>
      </c>
      <c r="U183" s="80"/>
      <c r="V183" s="80"/>
      <c r="W183" s="80"/>
    </row>
    <row r="184" spans="1:42" s="127" customFormat="1" x14ac:dyDescent="0.25">
      <c r="A184" s="119"/>
      <c r="B184" s="119"/>
      <c r="C184" s="119"/>
      <c r="D184" s="120" t="s">
        <v>2511</v>
      </c>
      <c r="E184" s="121">
        <f>N184/O184</f>
        <v>0.39509536784741145</v>
      </c>
      <c r="F184" s="135"/>
      <c r="G184" s="122"/>
      <c r="H184" s="122"/>
      <c r="I184" s="123"/>
      <c r="J184" s="123"/>
      <c r="K184" s="123"/>
      <c r="L184" s="123"/>
      <c r="M184" s="123"/>
      <c r="N184" s="124">
        <f>SUM(N181:N183)</f>
        <v>290</v>
      </c>
      <c r="O184" s="124">
        <f>SUM(O181:O183)</f>
        <v>734</v>
      </c>
      <c r="P184" s="125"/>
      <c r="Q184" s="124"/>
      <c r="U184" s="126"/>
      <c r="V184" s="126"/>
      <c r="W184" s="126"/>
    </row>
    <row r="185" spans="1:42" s="84" customFormat="1" x14ac:dyDescent="0.25">
      <c r="A185" s="79" t="s">
        <v>2186</v>
      </c>
      <c r="B185" s="108" t="s">
        <v>2187</v>
      </c>
      <c r="C185" s="79" t="s">
        <v>2189</v>
      </c>
      <c r="D185" s="108" t="s">
        <v>2190</v>
      </c>
      <c r="E185" s="80">
        <v>0.3125</v>
      </c>
      <c r="F185" s="260"/>
      <c r="G185" s="82" t="str">
        <f>IF(E185&gt;=40%,"X","")</f>
        <v/>
      </c>
      <c r="H185" s="82" t="str">
        <f>IF(AND( E185&gt;=30%, E185 &lt;=39.99%),"X","")</f>
        <v>X</v>
      </c>
      <c r="I185" s="83"/>
      <c r="J185" s="83"/>
      <c r="K185" s="83"/>
      <c r="L185" s="83"/>
      <c r="M185" s="83"/>
      <c r="N185" s="84">
        <v>80</v>
      </c>
      <c r="O185" s="84">
        <v>256</v>
      </c>
      <c r="P185" s="85">
        <v>43992</v>
      </c>
      <c r="U185" s="80"/>
      <c r="V185" s="80"/>
      <c r="W185" s="80"/>
    </row>
    <row r="186" spans="1:42" s="84" customFormat="1" x14ac:dyDescent="0.25">
      <c r="A186" s="79" t="s">
        <v>2186</v>
      </c>
      <c r="B186" s="108" t="s">
        <v>2187</v>
      </c>
      <c r="C186" s="79" t="s">
        <v>2188</v>
      </c>
      <c r="D186" s="108" t="s">
        <v>2522</v>
      </c>
      <c r="E186" s="80">
        <v>0.39350000000000002</v>
      </c>
      <c r="F186" s="260"/>
      <c r="G186" s="82" t="str">
        <f>IF(E186&gt;=40%,"X","")</f>
        <v/>
      </c>
      <c r="H186" s="82" t="str">
        <f>IF(AND( E186&gt;=30%, E186 &lt;=39.99%),"X","")</f>
        <v>X</v>
      </c>
      <c r="I186" s="83"/>
      <c r="J186" s="83"/>
      <c r="K186" s="83"/>
      <c r="L186" s="83"/>
      <c r="M186" s="83"/>
      <c r="N186" s="84">
        <v>146</v>
      </c>
      <c r="O186" s="84">
        <v>371</v>
      </c>
      <c r="P186" s="85">
        <v>43992</v>
      </c>
      <c r="U186" s="80"/>
      <c r="V186" s="80"/>
      <c r="W186" s="80"/>
    </row>
    <row r="187" spans="1:42" s="84" customFormat="1" x14ac:dyDescent="0.25">
      <c r="A187" s="79" t="s">
        <v>2186</v>
      </c>
      <c r="B187" s="108" t="s">
        <v>2187</v>
      </c>
      <c r="C187" s="79" t="s">
        <v>2191</v>
      </c>
      <c r="D187" s="108" t="s">
        <v>2192</v>
      </c>
      <c r="E187" s="80">
        <v>0.34250000000000003</v>
      </c>
      <c r="F187" s="260"/>
      <c r="G187" s="82" t="str">
        <f>IF(E187&gt;=40%,"X","")</f>
        <v/>
      </c>
      <c r="H187" s="82" t="str">
        <f>IF(AND( E187&gt;=30%, E187 &lt;=39.99%),"X","")</f>
        <v>X</v>
      </c>
      <c r="I187" s="83"/>
      <c r="J187" s="83"/>
      <c r="K187" s="83"/>
      <c r="L187" s="83"/>
      <c r="M187" s="83"/>
      <c r="N187" s="84">
        <v>87</v>
      </c>
      <c r="O187" s="84">
        <v>254</v>
      </c>
      <c r="P187" s="85">
        <v>43992</v>
      </c>
      <c r="U187" s="80"/>
      <c r="V187" s="80"/>
      <c r="W187" s="80"/>
    </row>
    <row r="188" spans="1:42" s="127" customFormat="1" x14ac:dyDescent="0.25">
      <c r="A188" s="119"/>
      <c r="B188" s="120"/>
      <c r="C188" s="119"/>
      <c r="D188" s="120" t="s">
        <v>2511</v>
      </c>
      <c r="E188" s="121">
        <f>N188/O188</f>
        <v>0.35527809307604996</v>
      </c>
      <c r="F188" s="135"/>
      <c r="G188" s="122"/>
      <c r="H188" s="122"/>
      <c r="I188" s="123"/>
      <c r="J188" s="123"/>
      <c r="K188" s="123"/>
      <c r="L188" s="123"/>
      <c r="M188" s="123"/>
      <c r="N188" s="124">
        <f>SUM(N185:N187)</f>
        <v>313</v>
      </c>
      <c r="O188" s="124">
        <f>SUM(O185:O187)</f>
        <v>881</v>
      </c>
      <c r="P188" s="125"/>
      <c r="Q188" s="124"/>
      <c r="U188" s="126"/>
      <c r="V188" s="126"/>
      <c r="W188" s="126"/>
    </row>
    <row r="189" spans="1:42" s="84" customFormat="1" x14ac:dyDescent="0.25">
      <c r="A189" s="79" t="s">
        <v>2469</v>
      </c>
      <c r="B189" s="108" t="s">
        <v>2508</v>
      </c>
      <c r="C189" s="79" t="s">
        <v>2470</v>
      </c>
      <c r="D189" s="108" t="s">
        <v>2568</v>
      </c>
      <c r="E189" s="80">
        <f>SUM(N189/O189)</f>
        <v>0.37675350701402804</v>
      </c>
      <c r="F189" s="260"/>
      <c r="G189" s="82" t="str">
        <f>IF(E189&gt;=40%,"X","")</f>
        <v/>
      </c>
      <c r="H189" s="82" t="str">
        <f>IF(AND( E189&gt;=30%, E189 &lt;=39.99%),"X","")</f>
        <v>X</v>
      </c>
      <c r="I189" s="83"/>
      <c r="J189" s="83"/>
      <c r="K189" s="83"/>
      <c r="L189" s="83"/>
      <c r="M189" s="83"/>
      <c r="N189" s="84">
        <v>188</v>
      </c>
      <c r="O189" s="84">
        <v>499</v>
      </c>
      <c r="P189" s="85">
        <v>43983</v>
      </c>
      <c r="U189" s="80"/>
      <c r="V189" s="80"/>
      <c r="W189" s="80"/>
    </row>
    <row r="190" spans="1:42" s="84" customFormat="1" x14ac:dyDescent="0.25">
      <c r="A190" s="79" t="s">
        <v>2469</v>
      </c>
      <c r="B190" s="108" t="s">
        <v>2508</v>
      </c>
      <c r="C190" s="79" t="s">
        <v>2471</v>
      </c>
      <c r="D190" s="108" t="s">
        <v>2472</v>
      </c>
      <c r="E190" s="80">
        <f>SUM(N190/O190)</f>
        <v>0.25797872340425532</v>
      </c>
      <c r="F190" s="260"/>
      <c r="G190" s="82" t="str">
        <f>IF(E190&gt;=40%,"X","")</f>
        <v/>
      </c>
      <c r="H190" s="82" t="str">
        <f>IF(AND( E190&gt;=30%, E190 &lt;=39.99%),"X","")</f>
        <v/>
      </c>
      <c r="I190" s="83"/>
      <c r="J190" s="83"/>
      <c r="K190" s="83"/>
      <c r="L190" s="83"/>
      <c r="M190" s="83"/>
      <c r="N190" s="84">
        <v>97</v>
      </c>
      <c r="O190" s="84">
        <v>376</v>
      </c>
      <c r="P190" s="85">
        <v>43983</v>
      </c>
      <c r="U190" s="80"/>
      <c r="V190" s="80"/>
      <c r="W190" s="80"/>
    </row>
    <row r="191" spans="1:42" s="127" customFormat="1" x14ac:dyDescent="0.25">
      <c r="A191" s="119"/>
      <c r="B191" s="120"/>
      <c r="C191" s="119"/>
      <c r="D191" s="120" t="s">
        <v>2511</v>
      </c>
      <c r="E191" s="121">
        <f>N191/O191</f>
        <v>0.32571428571428573</v>
      </c>
      <c r="F191" s="135"/>
      <c r="G191" s="122"/>
      <c r="H191" s="122"/>
      <c r="I191" s="123"/>
      <c r="J191" s="123"/>
      <c r="K191" s="123"/>
      <c r="L191" s="123"/>
      <c r="M191" s="123"/>
      <c r="N191" s="124">
        <f>SUM(N189:N190)</f>
        <v>285</v>
      </c>
      <c r="O191" s="124">
        <f>SUM(O189:O190)</f>
        <v>875</v>
      </c>
      <c r="P191" s="125"/>
      <c r="Q191" s="124"/>
      <c r="U191" s="126"/>
      <c r="V191" s="126"/>
      <c r="W191" s="126"/>
    </row>
    <row r="192" spans="1:42" s="84" customFormat="1" x14ac:dyDescent="0.25">
      <c r="A192" s="79" t="s">
        <v>758</v>
      </c>
      <c r="B192" s="79" t="s">
        <v>759</v>
      </c>
      <c r="C192" s="79" t="s">
        <v>760</v>
      </c>
      <c r="D192" s="79" t="s">
        <v>761</v>
      </c>
      <c r="E192" s="80">
        <v>0.38650000000000001</v>
      </c>
      <c r="F192" s="260"/>
      <c r="G192" s="82" t="str">
        <f t="shared" si="11"/>
        <v/>
      </c>
      <c r="H192" s="82" t="str">
        <f t="shared" si="12"/>
        <v>X</v>
      </c>
      <c r="I192" s="83"/>
      <c r="J192" s="83"/>
      <c r="K192" s="83"/>
      <c r="L192" s="83"/>
      <c r="M192" s="83"/>
      <c r="N192" s="84">
        <v>143</v>
      </c>
      <c r="O192" s="84">
        <v>370</v>
      </c>
      <c r="P192" s="85">
        <v>43972</v>
      </c>
      <c r="U192" s="80"/>
      <c r="V192" s="80"/>
      <c r="W192" s="80"/>
    </row>
    <row r="193" spans="1:53" s="84" customFormat="1" x14ac:dyDescent="0.25">
      <c r="A193" s="79" t="s">
        <v>758</v>
      </c>
      <c r="B193" s="79" t="s">
        <v>759</v>
      </c>
      <c r="C193" s="79" t="s">
        <v>762</v>
      </c>
      <c r="D193" s="79" t="s">
        <v>763</v>
      </c>
      <c r="E193" s="80">
        <v>0.31659999999999999</v>
      </c>
      <c r="F193" s="260"/>
      <c r="G193" s="82" t="str">
        <f t="shared" si="11"/>
        <v/>
      </c>
      <c r="H193" s="82" t="str">
        <f t="shared" si="12"/>
        <v>X</v>
      </c>
      <c r="I193" s="83"/>
      <c r="J193" s="83"/>
      <c r="K193" s="83"/>
      <c r="L193" s="83"/>
      <c r="M193" s="83"/>
      <c r="N193" s="84">
        <v>82</v>
      </c>
      <c r="O193" s="84">
        <v>259</v>
      </c>
      <c r="P193" s="85">
        <v>43972</v>
      </c>
      <c r="U193" s="80"/>
      <c r="V193" s="80"/>
      <c r="W193" s="80"/>
      <c r="AU193" s="88"/>
      <c r="AV193" s="88"/>
      <c r="AW193" s="88"/>
      <c r="AX193" s="88"/>
    </row>
    <row r="194" spans="1:53" s="127" customFormat="1" x14ac:dyDescent="0.25">
      <c r="A194" s="119"/>
      <c r="B194" s="119"/>
      <c r="C194" s="119"/>
      <c r="D194" s="120" t="s">
        <v>2511</v>
      </c>
      <c r="E194" s="121">
        <f>N194/O194</f>
        <v>0.35771065182829886</v>
      </c>
      <c r="F194" s="135"/>
      <c r="G194" s="122"/>
      <c r="H194" s="122"/>
      <c r="I194" s="123"/>
      <c r="J194" s="123"/>
      <c r="K194" s="123"/>
      <c r="L194" s="123"/>
      <c r="M194" s="123"/>
      <c r="N194" s="124">
        <f>SUM(N192:N193)</f>
        <v>225</v>
      </c>
      <c r="O194" s="124">
        <f>SUM(O192:O193)</f>
        <v>629</v>
      </c>
      <c r="P194" s="125"/>
      <c r="Q194" s="124"/>
      <c r="U194" s="126"/>
      <c r="V194" s="126"/>
      <c r="W194" s="126"/>
      <c r="AU194" s="136"/>
      <c r="AV194" s="136"/>
      <c r="AW194" s="136"/>
      <c r="AX194" s="136"/>
    </row>
    <row r="195" spans="1:53" s="84" customFormat="1" x14ac:dyDescent="0.25">
      <c r="A195" s="90" t="s">
        <v>971</v>
      </c>
      <c r="B195" s="84" t="s">
        <v>2431</v>
      </c>
      <c r="C195" s="90" t="s">
        <v>972</v>
      </c>
      <c r="D195" s="84" t="s">
        <v>2523</v>
      </c>
      <c r="E195" s="80">
        <v>0.40089999999999998</v>
      </c>
      <c r="F195" s="260"/>
      <c r="G195" s="83" t="str">
        <f t="shared" si="11"/>
        <v>X</v>
      </c>
      <c r="H195" s="83" t="str">
        <f t="shared" si="12"/>
        <v/>
      </c>
      <c r="I195" s="83"/>
      <c r="J195" s="83"/>
      <c r="K195" s="83"/>
      <c r="L195" s="83"/>
      <c r="M195" s="83"/>
      <c r="N195" s="84">
        <v>89</v>
      </c>
      <c r="O195" s="88">
        <v>222</v>
      </c>
      <c r="P195" s="155">
        <v>43993</v>
      </c>
      <c r="U195" s="80"/>
      <c r="V195" s="80"/>
      <c r="W195" s="80"/>
      <c r="AV195" s="88"/>
      <c r="AW195" s="88"/>
      <c r="AX195" s="88"/>
    </row>
    <row r="196" spans="1:53" s="84" customFormat="1" x14ac:dyDescent="0.25">
      <c r="A196" s="90" t="s">
        <v>971</v>
      </c>
      <c r="B196" s="84" t="s">
        <v>2431</v>
      </c>
      <c r="C196" s="90" t="s">
        <v>973</v>
      </c>
      <c r="D196" s="84" t="s">
        <v>2524</v>
      </c>
      <c r="E196" s="80">
        <v>0.24759999999999999</v>
      </c>
      <c r="F196" s="260"/>
      <c r="G196" s="83" t="str">
        <f t="shared" si="11"/>
        <v/>
      </c>
      <c r="H196" s="83" t="str">
        <f t="shared" si="12"/>
        <v/>
      </c>
      <c r="I196" s="83"/>
      <c r="J196" s="83"/>
      <c r="K196" s="83"/>
      <c r="L196" s="83"/>
      <c r="M196" s="83"/>
      <c r="N196" s="84">
        <v>52</v>
      </c>
      <c r="O196" s="88">
        <v>210</v>
      </c>
      <c r="P196" s="155">
        <v>43993</v>
      </c>
      <c r="U196" s="80"/>
      <c r="V196" s="80"/>
      <c r="W196" s="80"/>
    </row>
    <row r="197" spans="1:53" s="127" customFormat="1" x14ac:dyDescent="0.25">
      <c r="A197" s="190"/>
      <c r="B197" s="124"/>
      <c r="C197" s="190"/>
      <c r="D197" s="120" t="s">
        <v>2511</v>
      </c>
      <c r="E197" s="121">
        <f>N197/O197</f>
        <v>0.3263888888888889</v>
      </c>
      <c r="F197" s="135"/>
      <c r="G197" s="123"/>
      <c r="H197" s="123"/>
      <c r="I197" s="123"/>
      <c r="J197" s="123"/>
      <c r="K197" s="123"/>
      <c r="L197" s="123"/>
      <c r="M197" s="123"/>
      <c r="N197" s="124">
        <f>SUM(N195:N196)</f>
        <v>141</v>
      </c>
      <c r="O197" s="124">
        <f>SUM(O195:O196)</f>
        <v>432</v>
      </c>
      <c r="P197" s="178"/>
      <c r="Q197" s="124"/>
      <c r="U197" s="126"/>
      <c r="V197" s="126"/>
      <c r="W197" s="126"/>
    </row>
    <row r="198" spans="1:53" s="84" customFormat="1" x14ac:dyDescent="0.25">
      <c r="A198" s="79" t="s">
        <v>1109</v>
      </c>
      <c r="B198" s="79" t="s">
        <v>914</v>
      </c>
      <c r="C198" s="79" t="s">
        <v>915</v>
      </c>
      <c r="D198" s="79" t="s">
        <v>916</v>
      </c>
      <c r="E198" s="80">
        <v>0.41820000000000002</v>
      </c>
      <c r="F198" s="260"/>
      <c r="G198" s="82" t="str">
        <f t="shared" si="11"/>
        <v>X</v>
      </c>
      <c r="H198" s="82" t="str">
        <f t="shared" si="12"/>
        <v/>
      </c>
      <c r="I198" s="83"/>
      <c r="J198" s="83"/>
      <c r="K198" s="83"/>
      <c r="L198" s="83"/>
      <c r="M198" s="83"/>
      <c r="N198" s="84">
        <v>294</v>
      </c>
      <c r="O198" s="84">
        <v>703</v>
      </c>
      <c r="P198" s="85">
        <v>43985</v>
      </c>
      <c r="U198" s="80"/>
      <c r="V198" s="80"/>
      <c r="W198" s="80"/>
      <c r="AY198" s="88"/>
      <c r="AZ198" s="88"/>
      <c r="BA198" s="88"/>
    </row>
    <row r="199" spans="1:53" s="84" customFormat="1" x14ac:dyDescent="0.25">
      <c r="A199" s="79" t="s">
        <v>1109</v>
      </c>
      <c r="B199" s="79" t="s">
        <v>914</v>
      </c>
      <c r="C199" s="79" t="s">
        <v>917</v>
      </c>
      <c r="D199" s="79" t="s">
        <v>918</v>
      </c>
      <c r="E199" s="80">
        <v>0.27439999999999998</v>
      </c>
      <c r="F199" s="260"/>
      <c r="G199" s="82" t="str">
        <f t="shared" si="11"/>
        <v/>
      </c>
      <c r="H199" s="82" t="str">
        <f t="shared" si="12"/>
        <v/>
      </c>
      <c r="I199" s="83"/>
      <c r="J199" s="83"/>
      <c r="K199" s="83"/>
      <c r="L199" s="83"/>
      <c r="M199" s="83"/>
      <c r="N199" s="84">
        <v>118</v>
      </c>
      <c r="O199" s="84">
        <v>430</v>
      </c>
      <c r="P199" s="85">
        <v>43985</v>
      </c>
      <c r="U199" s="80"/>
      <c r="V199" s="80"/>
      <c r="W199" s="80"/>
      <c r="AY199" s="88"/>
      <c r="AZ199" s="88"/>
      <c r="BA199" s="88"/>
    </row>
    <row r="200" spans="1:53" s="84" customFormat="1" x14ac:dyDescent="0.25">
      <c r="A200" s="79" t="s">
        <v>1109</v>
      </c>
      <c r="B200" s="79" t="s">
        <v>914</v>
      </c>
      <c r="C200" s="79" t="s">
        <v>919</v>
      </c>
      <c r="D200" s="79" t="s">
        <v>920</v>
      </c>
      <c r="E200" s="80">
        <v>0.34970000000000001</v>
      </c>
      <c r="F200" s="260"/>
      <c r="G200" s="82" t="str">
        <f t="shared" si="11"/>
        <v/>
      </c>
      <c r="H200" s="82" t="str">
        <f t="shared" si="12"/>
        <v>X</v>
      </c>
      <c r="I200" s="83"/>
      <c r="J200" s="83"/>
      <c r="K200" s="83"/>
      <c r="L200" s="83"/>
      <c r="M200" s="83"/>
      <c r="N200" s="84">
        <v>128</v>
      </c>
      <c r="O200" s="84">
        <v>366</v>
      </c>
      <c r="P200" s="85">
        <v>43985</v>
      </c>
      <c r="U200" s="80"/>
      <c r="V200" s="80"/>
      <c r="W200" s="80"/>
    </row>
    <row r="201" spans="1:53" s="127" customFormat="1" x14ac:dyDescent="0.25">
      <c r="A201" s="119"/>
      <c r="B201" s="119"/>
      <c r="C201" s="119"/>
      <c r="D201" s="120" t="s">
        <v>2511</v>
      </c>
      <c r="E201" s="121">
        <f>N201/O201</f>
        <v>0.36024016010673782</v>
      </c>
      <c r="F201" s="135"/>
      <c r="G201" s="122"/>
      <c r="H201" s="122"/>
      <c r="I201" s="123"/>
      <c r="J201" s="123"/>
      <c r="K201" s="123"/>
      <c r="L201" s="123"/>
      <c r="M201" s="123"/>
      <c r="N201" s="124">
        <f>SUM(N198:N200)</f>
        <v>540</v>
      </c>
      <c r="O201" s="124">
        <f>SUM(O198:O200)</f>
        <v>1499</v>
      </c>
      <c r="P201" s="125"/>
      <c r="Q201" s="124"/>
      <c r="U201" s="126"/>
      <c r="V201" s="126"/>
      <c r="W201" s="126"/>
    </row>
    <row r="202" spans="1:53" s="84" customFormat="1" x14ac:dyDescent="0.25">
      <c r="A202" s="79" t="s">
        <v>1384</v>
      </c>
      <c r="B202" s="108" t="s">
        <v>1682</v>
      </c>
      <c r="C202" s="79" t="s">
        <v>1385</v>
      </c>
      <c r="D202" s="108" t="s">
        <v>1704</v>
      </c>
      <c r="E202" s="80">
        <v>0.40229999999999999</v>
      </c>
      <c r="F202" s="260"/>
      <c r="G202" s="82" t="str">
        <f t="shared" si="11"/>
        <v>X</v>
      </c>
      <c r="H202" s="82" t="str">
        <f t="shared" si="12"/>
        <v/>
      </c>
      <c r="I202" s="83"/>
      <c r="J202" s="83"/>
      <c r="K202" s="83"/>
      <c r="L202" s="83"/>
      <c r="M202" s="83"/>
      <c r="N202" s="84">
        <v>138</v>
      </c>
      <c r="O202" s="84">
        <v>343</v>
      </c>
      <c r="P202" s="85">
        <v>43990</v>
      </c>
      <c r="U202" s="80"/>
      <c r="V202" s="80"/>
      <c r="W202" s="80"/>
    </row>
    <row r="203" spans="1:53" s="84" customFormat="1" x14ac:dyDescent="0.25">
      <c r="A203" s="79" t="s">
        <v>1384</v>
      </c>
      <c r="B203" s="108" t="s">
        <v>1682</v>
      </c>
      <c r="C203" s="79" t="s">
        <v>1388</v>
      </c>
      <c r="D203" s="108" t="s">
        <v>1389</v>
      </c>
      <c r="E203" s="80">
        <v>0.29859999999999998</v>
      </c>
      <c r="F203" s="260"/>
      <c r="G203" s="82" t="str">
        <f t="shared" si="11"/>
        <v/>
      </c>
      <c r="H203" s="82" t="str">
        <f t="shared" si="12"/>
        <v/>
      </c>
      <c r="I203" s="83"/>
      <c r="J203" s="83"/>
      <c r="K203" s="83"/>
      <c r="L203" s="83"/>
      <c r="M203" s="83"/>
      <c r="N203" s="84">
        <v>66</v>
      </c>
      <c r="O203" s="84">
        <v>221</v>
      </c>
      <c r="P203" s="85">
        <v>43990</v>
      </c>
      <c r="U203" s="80"/>
      <c r="V203" s="80"/>
      <c r="W203" s="80"/>
    </row>
    <row r="204" spans="1:53" s="84" customFormat="1" x14ac:dyDescent="0.25">
      <c r="A204" s="79" t="s">
        <v>1384</v>
      </c>
      <c r="B204" s="108" t="s">
        <v>1682</v>
      </c>
      <c r="C204" s="79" t="s">
        <v>1386</v>
      </c>
      <c r="D204" s="108" t="s">
        <v>1387</v>
      </c>
      <c r="E204" s="80">
        <v>0.3785</v>
      </c>
      <c r="F204" s="260"/>
      <c r="G204" s="82" t="str">
        <f t="shared" si="11"/>
        <v/>
      </c>
      <c r="H204" s="82" t="str">
        <f t="shared" si="12"/>
        <v>X</v>
      </c>
      <c r="I204" s="83"/>
      <c r="J204" s="83"/>
      <c r="K204" s="83"/>
      <c r="L204" s="83"/>
      <c r="M204" s="83"/>
      <c r="N204" s="84">
        <v>67</v>
      </c>
      <c r="O204" s="84">
        <v>177</v>
      </c>
      <c r="P204" s="85">
        <v>43990</v>
      </c>
      <c r="U204" s="80"/>
      <c r="V204" s="80"/>
      <c r="W204" s="80"/>
    </row>
    <row r="205" spans="1:53" s="127" customFormat="1" x14ac:dyDescent="0.25">
      <c r="A205" s="119"/>
      <c r="B205" s="120"/>
      <c r="C205" s="119"/>
      <c r="D205" s="120" t="s">
        <v>2511</v>
      </c>
      <c r="E205" s="121">
        <f>N205/O205</f>
        <v>0.36572199730094468</v>
      </c>
      <c r="F205" s="135"/>
      <c r="G205" s="122"/>
      <c r="H205" s="122"/>
      <c r="I205" s="123"/>
      <c r="J205" s="123"/>
      <c r="K205" s="123"/>
      <c r="L205" s="123"/>
      <c r="M205" s="123"/>
      <c r="N205" s="124">
        <f>SUM(N202:N204)</f>
        <v>271</v>
      </c>
      <c r="O205" s="124">
        <f>SUM(O202:O204)</f>
        <v>741</v>
      </c>
      <c r="P205" s="125"/>
      <c r="Q205" s="124"/>
      <c r="U205" s="126"/>
      <c r="V205" s="126"/>
      <c r="W205" s="126"/>
    </row>
    <row r="206" spans="1:53" s="84" customFormat="1" x14ac:dyDescent="0.25">
      <c r="A206" s="79" t="s">
        <v>369</v>
      </c>
      <c r="B206" s="79" t="s">
        <v>370</v>
      </c>
      <c r="C206" s="86" t="s">
        <v>371</v>
      </c>
      <c r="D206" s="79" t="s">
        <v>372</v>
      </c>
      <c r="E206" s="87">
        <v>0.46300000000000002</v>
      </c>
      <c r="F206" s="260"/>
      <c r="G206" s="82" t="str">
        <f>IF(E206&gt;=40%,"X","")</f>
        <v>X</v>
      </c>
      <c r="H206" s="82" t="str">
        <f>IF(AND( E206&gt;=30%, E206 &lt;=39.99%),"X","")</f>
        <v/>
      </c>
      <c r="I206" s="83" t="s">
        <v>22</v>
      </c>
      <c r="J206" s="83"/>
      <c r="K206" s="83"/>
      <c r="L206" s="83" t="s">
        <v>151</v>
      </c>
      <c r="M206" s="83"/>
      <c r="N206" s="84">
        <v>119</v>
      </c>
      <c r="O206" s="84">
        <v>257</v>
      </c>
      <c r="P206" s="85">
        <v>43935</v>
      </c>
      <c r="U206" s="80"/>
      <c r="V206" s="80"/>
      <c r="W206" s="80"/>
    </row>
    <row r="207" spans="1:53" s="84" customFormat="1" x14ac:dyDescent="0.25">
      <c r="A207" s="79" t="s">
        <v>369</v>
      </c>
      <c r="B207" s="79" t="s">
        <v>370</v>
      </c>
      <c r="C207" s="86" t="s">
        <v>373</v>
      </c>
      <c r="D207" s="79" t="s">
        <v>374</v>
      </c>
      <c r="E207" s="87">
        <v>0.36709999999999998</v>
      </c>
      <c r="F207" s="260"/>
      <c r="G207" s="82" t="str">
        <f t="shared" ref="G207:G220" si="13">IF(E207&gt;=40%,"X","")</f>
        <v/>
      </c>
      <c r="H207" s="82" t="str">
        <f t="shared" si="12"/>
        <v>X</v>
      </c>
      <c r="I207" s="83" t="s">
        <v>22</v>
      </c>
      <c r="J207" s="83"/>
      <c r="K207" s="83"/>
      <c r="L207" s="83" t="s">
        <v>151</v>
      </c>
      <c r="M207" s="83" t="s">
        <v>22</v>
      </c>
      <c r="N207" s="84">
        <v>76</v>
      </c>
      <c r="O207" s="84">
        <v>207</v>
      </c>
      <c r="P207" s="85">
        <v>43935</v>
      </c>
      <c r="U207" s="80"/>
      <c r="V207" s="80"/>
      <c r="W207" s="80"/>
    </row>
    <row r="208" spans="1:53" s="127" customFormat="1" x14ac:dyDescent="0.25">
      <c r="A208" s="119"/>
      <c r="B208" s="119"/>
      <c r="C208" s="128"/>
      <c r="D208" s="120" t="s">
        <v>2511</v>
      </c>
      <c r="E208" s="129">
        <f>N208/O208</f>
        <v>0.42025862068965519</v>
      </c>
      <c r="F208" s="135"/>
      <c r="G208" s="122"/>
      <c r="H208" s="122"/>
      <c r="I208" s="123"/>
      <c r="J208" s="123"/>
      <c r="K208" s="123"/>
      <c r="L208" s="123"/>
      <c r="M208" s="123"/>
      <c r="N208" s="124">
        <f>SUM(N206:N207)</f>
        <v>195</v>
      </c>
      <c r="O208" s="124">
        <f>SUM(O206:O207)</f>
        <v>464</v>
      </c>
      <c r="P208" s="125"/>
      <c r="Q208" s="124"/>
      <c r="U208" s="126"/>
      <c r="V208" s="126"/>
      <c r="W208" s="126"/>
    </row>
    <row r="209" spans="1:23" s="84" customFormat="1" x14ac:dyDescent="0.25">
      <c r="A209" s="79" t="s">
        <v>463</v>
      </c>
      <c r="B209" s="79" t="s">
        <v>556</v>
      </c>
      <c r="C209" s="86" t="s">
        <v>464</v>
      </c>
      <c r="D209" s="79" t="s">
        <v>465</v>
      </c>
      <c r="E209" s="87">
        <v>0.36880000000000002</v>
      </c>
      <c r="F209" s="260"/>
      <c r="G209" s="82" t="str">
        <f t="shared" si="13"/>
        <v/>
      </c>
      <c r="H209" s="82" t="str">
        <f t="shared" si="12"/>
        <v>X</v>
      </c>
      <c r="I209" s="83"/>
      <c r="J209" s="83"/>
      <c r="K209" s="83"/>
      <c r="L209" s="83"/>
      <c r="M209" s="83"/>
      <c r="N209" s="84">
        <v>104</v>
      </c>
      <c r="O209" s="84">
        <v>282</v>
      </c>
      <c r="P209" s="85">
        <v>43951</v>
      </c>
      <c r="U209" s="80"/>
      <c r="V209" s="80"/>
      <c r="W209" s="80"/>
    </row>
    <row r="210" spans="1:23" s="84" customFormat="1" x14ac:dyDescent="0.25">
      <c r="A210" s="79" t="s">
        <v>463</v>
      </c>
      <c r="B210" s="79" t="s">
        <v>556</v>
      </c>
      <c r="C210" s="86" t="s">
        <v>466</v>
      </c>
      <c r="D210" s="79" t="s">
        <v>467</v>
      </c>
      <c r="E210" s="87">
        <v>0.22600000000000001</v>
      </c>
      <c r="F210" s="260"/>
      <c r="G210" s="82" t="str">
        <f t="shared" si="13"/>
        <v/>
      </c>
      <c r="H210" s="82" t="str">
        <f t="shared" si="12"/>
        <v/>
      </c>
      <c r="I210" s="83"/>
      <c r="J210" s="83"/>
      <c r="K210" s="83"/>
      <c r="L210" s="83"/>
      <c r="M210" s="83"/>
      <c r="N210" s="84">
        <v>66</v>
      </c>
      <c r="O210" s="84">
        <v>292</v>
      </c>
      <c r="P210" s="85">
        <v>43951</v>
      </c>
      <c r="U210" s="80"/>
      <c r="V210" s="80"/>
      <c r="W210" s="80"/>
    </row>
    <row r="211" spans="1:23" s="127" customFormat="1" x14ac:dyDescent="0.25">
      <c r="A211" s="119"/>
      <c r="B211" s="119"/>
      <c r="C211" s="128"/>
      <c r="D211" s="120" t="s">
        <v>2511</v>
      </c>
      <c r="E211" s="129">
        <f>N211/O211</f>
        <v>0.29616724738675959</v>
      </c>
      <c r="F211" s="135"/>
      <c r="G211" s="122"/>
      <c r="H211" s="122"/>
      <c r="I211" s="123"/>
      <c r="J211" s="123"/>
      <c r="K211" s="123"/>
      <c r="L211" s="123"/>
      <c r="M211" s="123"/>
      <c r="N211" s="124">
        <f>SUM(N209:N210)</f>
        <v>170</v>
      </c>
      <c r="O211" s="124">
        <f>SUM(O209:O210)</f>
        <v>574</v>
      </c>
      <c r="P211" s="125"/>
      <c r="Q211" s="124"/>
      <c r="U211" s="126"/>
      <c r="V211" s="126"/>
      <c r="W211" s="126"/>
    </row>
    <row r="212" spans="1:23" s="84" customFormat="1" x14ac:dyDescent="0.25">
      <c r="A212" s="79" t="s">
        <v>1114</v>
      </c>
      <c r="B212" s="79" t="s">
        <v>1113</v>
      </c>
      <c r="C212" s="79" t="s">
        <v>1116</v>
      </c>
      <c r="D212" s="79" t="s">
        <v>969</v>
      </c>
      <c r="E212" s="80">
        <v>0.43930000000000002</v>
      </c>
      <c r="F212" s="260"/>
      <c r="G212" s="82" t="str">
        <f t="shared" si="13"/>
        <v>X</v>
      </c>
      <c r="H212" s="82" t="str">
        <f t="shared" si="12"/>
        <v/>
      </c>
      <c r="I212" s="83"/>
      <c r="J212" s="83"/>
      <c r="K212" s="83"/>
      <c r="L212" s="83"/>
      <c r="M212" s="83"/>
      <c r="N212" s="84">
        <v>123</v>
      </c>
      <c r="O212" s="84">
        <v>280</v>
      </c>
      <c r="P212" s="85">
        <v>43985</v>
      </c>
      <c r="U212" s="80"/>
      <c r="V212" s="80"/>
      <c r="W212" s="80"/>
    </row>
    <row r="213" spans="1:23" s="84" customFormat="1" x14ac:dyDescent="0.25">
      <c r="A213" s="79" t="s">
        <v>1114</v>
      </c>
      <c r="B213" s="79" t="s">
        <v>1113</v>
      </c>
      <c r="C213" s="79" t="s">
        <v>1115</v>
      </c>
      <c r="D213" s="79" t="s">
        <v>1231</v>
      </c>
      <c r="E213" s="80">
        <v>0.56230000000000002</v>
      </c>
      <c r="F213" s="260"/>
      <c r="G213" s="82" t="str">
        <f t="shared" si="13"/>
        <v>X</v>
      </c>
      <c r="H213" s="82" t="str">
        <f t="shared" si="12"/>
        <v/>
      </c>
      <c r="I213" s="83"/>
      <c r="J213" s="83"/>
      <c r="K213" s="83"/>
      <c r="L213" s="83"/>
      <c r="M213" s="83"/>
      <c r="N213" s="84">
        <v>167</v>
      </c>
      <c r="O213" s="84">
        <v>297</v>
      </c>
      <c r="P213" s="85">
        <v>43985</v>
      </c>
      <c r="U213" s="80"/>
      <c r="V213" s="80"/>
      <c r="W213" s="80"/>
    </row>
    <row r="214" spans="1:23" s="84" customFormat="1" x14ac:dyDescent="0.25">
      <c r="A214" s="79" t="s">
        <v>1114</v>
      </c>
      <c r="B214" s="79" t="s">
        <v>1113</v>
      </c>
      <c r="C214" s="79" t="s">
        <v>1117</v>
      </c>
      <c r="D214" s="79" t="s">
        <v>970</v>
      </c>
      <c r="E214" s="80">
        <v>0.3629</v>
      </c>
      <c r="F214" s="260"/>
      <c r="G214" s="82" t="str">
        <f t="shared" si="13"/>
        <v/>
      </c>
      <c r="H214" s="82" t="str">
        <f t="shared" si="12"/>
        <v>X</v>
      </c>
      <c r="I214" s="83"/>
      <c r="J214" s="83"/>
      <c r="K214" s="83"/>
      <c r="L214" s="83"/>
      <c r="M214" s="83"/>
      <c r="N214" s="84">
        <v>86</v>
      </c>
      <c r="O214" s="84">
        <v>237</v>
      </c>
      <c r="P214" s="85">
        <v>43985</v>
      </c>
      <c r="U214" s="80"/>
      <c r="V214" s="80"/>
      <c r="W214" s="80"/>
    </row>
    <row r="215" spans="1:23" s="127" customFormat="1" x14ac:dyDescent="0.25">
      <c r="A215" s="119"/>
      <c r="B215" s="119"/>
      <c r="C215" s="119"/>
      <c r="D215" s="120" t="s">
        <v>2511</v>
      </c>
      <c r="E215" s="121">
        <f>N215/O215</f>
        <v>0.46191646191646191</v>
      </c>
      <c r="F215" s="135"/>
      <c r="G215" s="122"/>
      <c r="H215" s="122"/>
      <c r="I215" s="123"/>
      <c r="J215" s="123"/>
      <c r="K215" s="123"/>
      <c r="L215" s="123"/>
      <c r="M215" s="123"/>
      <c r="N215" s="124">
        <f>SUM(N212:N214)</f>
        <v>376</v>
      </c>
      <c r="O215" s="124">
        <f>SUM(O212:O214)</f>
        <v>814</v>
      </c>
      <c r="P215" s="125"/>
      <c r="Q215" s="124"/>
      <c r="U215" s="126"/>
      <c r="V215" s="126"/>
      <c r="W215" s="126"/>
    </row>
    <row r="216" spans="1:23" s="84" customFormat="1" x14ac:dyDescent="0.25">
      <c r="A216" s="79" t="s">
        <v>1118</v>
      </c>
      <c r="B216" s="79" t="s">
        <v>887</v>
      </c>
      <c r="C216" s="79" t="s">
        <v>1780</v>
      </c>
      <c r="D216" s="79" t="s">
        <v>1232</v>
      </c>
      <c r="E216" s="80">
        <v>0.69350000000000001</v>
      </c>
      <c r="F216" s="260"/>
      <c r="G216" s="82" t="str">
        <f t="shared" si="13"/>
        <v>X</v>
      </c>
      <c r="H216" s="82" t="str">
        <f t="shared" si="12"/>
        <v/>
      </c>
      <c r="I216" s="83"/>
      <c r="J216" s="83"/>
      <c r="K216" s="83"/>
      <c r="L216" s="83"/>
      <c r="M216" s="83"/>
      <c r="N216" s="84">
        <v>457</v>
      </c>
      <c r="O216" s="84">
        <v>659</v>
      </c>
      <c r="P216" s="85">
        <v>43984</v>
      </c>
      <c r="U216" s="80"/>
      <c r="V216" s="80"/>
      <c r="W216" s="80"/>
    </row>
    <row r="217" spans="1:23" s="84" customFormat="1" x14ac:dyDescent="0.25">
      <c r="A217" s="79" t="s">
        <v>1118</v>
      </c>
      <c r="B217" s="79" t="s">
        <v>887</v>
      </c>
      <c r="C217" s="79" t="s">
        <v>888</v>
      </c>
      <c r="D217" s="79" t="s">
        <v>889</v>
      </c>
      <c r="E217" s="80">
        <v>0.69650000000000001</v>
      </c>
      <c r="F217" s="260"/>
      <c r="G217" s="82" t="str">
        <f t="shared" si="13"/>
        <v>X</v>
      </c>
      <c r="H217" s="82" t="str">
        <f t="shared" si="12"/>
        <v/>
      </c>
      <c r="I217" s="83"/>
      <c r="J217" s="83"/>
      <c r="K217" s="83"/>
      <c r="L217" s="83"/>
      <c r="M217" s="83"/>
      <c r="N217" s="84">
        <v>553</v>
      </c>
      <c r="O217" s="84">
        <v>794</v>
      </c>
      <c r="P217" s="85">
        <v>43984</v>
      </c>
      <c r="U217" s="80"/>
      <c r="V217" s="80"/>
      <c r="W217" s="80"/>
    </row>
    <row r="218" spans="1:23" s="84" customFormat="1" x14ac:dyDescent="0.25">
      <c r="A218" s="79" t="s">
        <v>1118</v>
      </c>
      <c r="B218" s="79" t="s">
        <v>887</v>
      </c>
      <c r="C218" s="79" t="s">
        <v>890</v>
      </c>
      <c r="D218" s="79" t="s">
        <v>891</v>
      </c>
      <c r="E218" s="80">
        <v>0.65949999999999998</v>
      </c>
      <c r="F218" s="260"/>
      <c r="G218" s="82" t="str">
        <f t="shared" si="13"/>
        <v>X</v>
      </c>
      <c r="H218" s="82" t="str">
        <f t="shared" si="12"/>
        <v/>
      </c>
      <c r="I218" s="83"/>
      <c r="J218" s="83"/>
      <c r="K218" s="83"/>
      <c r="L218" s="83"/>
      <c r="M218" s="83"/>
      <c r="N218" s="84">
        <v>401</v>
      </c>
      <c r="O218" s="84">
        <v>608</v>
      </c>
      <c r="P218" s="85">
        <v>43984</v>
      </c>
      <c r="U218" s="80"/>
      <c r="V218" s="80"/>
      <c r="W218" s="80"/>
    </row>
    <row r="219" spans="1:23" s="84" customFormat="1" x14ac:dyDescent="0.25">
      <c r="A219" s="79" t="s">
        <v>1118</v>
      </c>
      <c r="B219" s="79" t="s">
        <v>887</v>
      </c>
      <c r="C219" s="79" t="s">
        <v>892</v>
      </c>
      <c r="D219" s="79" t="s">
        <v>893</v>
      </c>
      <c r="E219" s="80">
        <v>0.58779999999999999</v>
      </c>
      <c r="F219" s="260"/>
      <c r="G219" s="82" t="str">
        <f t="shared" si="13"/>
        <v>X</v>
      </c>
      <c r="H219" s="82" t="str">
        <f t="shared" si="12"/>
        <v/>
      </c>
      <c r="I219" s="83"/>
      <c r="J219" s="83"/>
      <c r="K219" s="83"/>
      <c r="L219" s="83"/>
      <c r="M219" s="83"/>
      <c r="N219" s="84">
        <v>348</v>
      </c>
      <c r="O219" s="84">
        <v>592</v>
      </c>
      <c r="P219" s="85">
        <v>43984</v>
      </c>
      <c r="U219" s="80"/>
      <c r="V219" s="80"/>
      <c r="W219" s="80"/>
    </row>
    <row r="220" spans="1:23" s="84" customFormat="1" x14ac:dyDescent="0.25">
      <c r="A220" s="79" t="s">
        <v>1118</v>
      </c>
      <c r="B220" s="79" t="s">
        <v>887</v>
      </c>
      <c r="C220" s="79" t="s">
        <v>1781</v>
      </c>
      <c r="D220" s="79" t="s">
        <v>894</v>
      </c>
      <c r="E220" s="80">
        <v>0.34660000000000002</v>
      </c>
      <c r="F220" s="260"/>
      <c r="G220" s="82" t="str">
        <f t="shared" si="13"/>
        <v/>
      </c>
      <c r="H220" s="82" t="str">
        <f t="shared" si="12"/>
        <v>X</v>
      </c>
      <c r="I220" s="83"/>
      <c r="J220" s="83"/>
      <c r="K220" s="83"/>
      <c r="L220" s="83"/>
      <c r="M220" s="83"/>
      <c r="N220" s="84">
        <v>139</v>
      </c>
      <c r="O220" s="84">
        <v>401</v>
      </c>
      <c r="P220" s="85">
        <v>43984</v>
      </c>
      <c r="U220" s="80"/>
      <c r="V220" s="80"/>
      <c r="W220" s="80"/>
    </row>
    <row r="221" spans="1:23" s="127" customFormat="1" x14ac:dyDescent="0.25">
      <c r="A221" s="119"/>
      <c r="B221" s="119"/>
      <c r="C221" s="119"/>
      <c r="D221" s="120" t="s">
        <v>2511</v>
      </c>
      <c r="E221" s="121">
        <f>N221/O221</f>
        <v>0.62148002619515386</v>
      </c>
      <c r="F221" s="135"/>
      <c r="G221" s="122"/>
      <c r="H221" s="122"/>
      <c r="I221" s="123"/>
      <c r="J221" s="123"/>
      <c r="K221" s="123"/>
      <c r="L221" s="123"/>
      <c r="M221" s="123"/>
      <c r="N221" s="124">
        <f>SUM(N216:N220)</f>
        <v>1898</v>
      </c>
      <c r="O221" s="124">
        <f>SUM(O216:O220)</f>
        <v>3054</v>
      </c>
      <c r="P221" s="125"/>
      <c r="Q221" s="124"/>
      <c r="U221" s="126"/>
      <c r="V221" s="126"/>
      <c r="W221" s="126"/>
    </row>
    <row r="222" spans="1:23" s="84" customFormat="1" x14ac:dyDescent="0.25">
      <c r="A222" s="79" t="s">
        <v>106</v>
      </c>
      <c r="B222" s="79" t="s">
        <v>557</v>
      </c>
      <c r="C222" s="86" t="s">
        <v>107</v>
      </c>
      <c r="D222" s="79" t="s">
        <v>108</v>
      </c>
      <c r="E222" s="87">
        <v>0.32469999999999999</v>
      </c>
      <c r="F222" s="260"/>
      <c r="G222" s="82" t="s">
        <v>301</v>
      </c>
      <c r="H222" s="82" t="s">
        <v>150</v>
      </c>
      <c r="I222" s="83"/>
      <c r="J222" s="83"/>
      <c r="K222" s="83"/>
      <c r="L222" s="83"/>
      <c r="M222" s="83"/>
      <c r="N222" s="84">
        <v>50</v>
      </c>
      <c r="O222" s="84">
        <v>154</v>
      </c>
      <c r="P222" s="85">
        <v>43934</v>
      </c>
      <c r="U222" s="80"/>
      <c r="V222" s="80"/>
      <c r="W222" s="80"/>
    </row>
    <row r="223" spans="1:23" s="84" customFormat="1" x14ac:dyDescent="0.25">
      <c r="A223" s="79" t="s">
        <v>106</v>
      </c>
      <c r="B223" s="79" t="s">
        <v>557</v>
      </c>
      <c r="C223" s="86" t="s">
        <v>109</v>
      </c>
      <c r="D223" s="79" t="s">
        <v>110</v>
      </c>
      <c r="E223" s="87">
        <v>0.34329999999999999</v>
      </c>
      <c r="F223" s="260"/>
      <c r="G223" s="82" t="s">
        <v>301</v>
      </c>
      <c r="H223" s="82" t="s">
        <v>150</v>
      </c>
      <c r="I223" s="83"/>
      <c r="J223" s="83"/>
      <c r="K223" s="83"/>
      <c r="L223" s="83"/>
      <c r="M223" s="83"/>
      <c r="N223" s="84">
        <v>46</v>
      </c>
      <c r="O223" s="84">
        <v>134</v>
      </c>
      <c r="P223" s="85">
        <v>43934</v>
      </c>
      <c r="U223" s="80"/>
      <c r="V223" s="80"/>
      <c r="W223" s="80"/>
    </row>
    <row r="224" spans="1:23" s="84" customFormat="1" x14ac:dyDescent="0.25">
      <c r="A224" s="79" t="s">
        <v>106</v>
      </c>
      <c r="B224" s="79" t="s">
        <v>557</v>
      </c>
      <c r="C224" s="86" t="s">
        <v>111</v>
      </c>
      <c r="D224" s="79" t="s">
        <v>112</v>
      </c>
      <c r="E224" s="87">
        <v>0.33810000000000001</v>
      </c>
      <c r="F224" s="260"/>
      <c r="G224" s="82" t="s">
        <v>301</v>
      </c>
      <c r="H224" s="82" t="s">
        <v>150</v>
      </c>
      <c r="I224" s="83"/>
      <c r="J224" s="83"/>
      <c r="K224" s="83"/>
      <c r="L224" s="83"/>
      <c r="M224" s="83"/>
      <c r="N224" s="84">
        <v>47</v>
      </c>
      <c r="O224" s="84">
        <v>139</v>
      </c>
      <c r="P224" s="85">
        <v>43934</v>
      </c>
      <c r="U224" s="80"/>
      <c r="V224" s="80"/>
      <c r="W224" s="80"/>
    </row>
    <row r="225" spans="1:247" s="84" customFormat="1" x14ac:dyDescent="0.25">
      <c r="A225" s="79" t="s">
        <v>106</v>
      </c>
      <c r="B225" s="79" t="s">
        <v>557</v>
      </c>
      <c r="C225" s="86" t="s">
        <v>113</v>
      </c>
      <c r="D225" s="79" t="s">
        <v>114</v>
      </c>
      <c r="E225" s="87">
        <v>0.25929999999999997</v>
      </c>
      <c r="F225" s="260"/>
      <c r="G225" s="82" t="s">
        <v>301</v>
      </c>
      <c r="H225" s="82" t="s">
        <v>301</v>
      </c>
      <c r="I225" s="83"/>
      <c r="J225" s="83"/>
      <c r="K225" s="83"/>
      <c r="L225" s="83"/>
      <c r="M225" s="83"/>
      <c r="N225" s="84">
        <v>35</v>
      </c>
      <c r="O225" s="84">
        <v>135</v>
      </c>
      <c r="P225" s="85">
        <v>43934</v>
      </c>
      <c r="U225" s="80"/>
      <c r="V225" s="80"/>
      <c r="W225" s="80"/>
    </row>
    <row r="226" spans="1:247" s="84" customFormat="1" x14ac:dyDescent="0.25">
      <c r="A226" s="79" t="s">
        <v>106</v>
      </c>
      <c r="B226" s="79" t="s">
        <v>557</v>
      </c>
      <c r="C226" s="86" t="s">
        <v>115</v>
      </c>
      <c r="D226" s="79" t="s">
        <v>116</v>
      </c>
      <c r="E226" s="87">
        <v>0.15770000000000001</v>
      </c>
      <c r="F226" s="260"/>
      <c r="G226" s="82" t="s">
        <v>301</v>
      </c>
      <c r="H226" s="82" t="s">
        <v>301</v>
      </c>
      <c r="I226" s="83"/>
      <c r="J226" s="83"/>
      <c r="K226" s="83"/>
      <c r="L226" s="83"/>
      <c r="M226" s="83"/>
      <c r="N226" s="84">
        <v>44</v>
      </c>
      <c r="O226" s="84">
        <v>279</v>
      </c>
      <c r="P226" s="85">
        <v>43934</v>
      </c>
      <c r="U226" s="80"/>
      <c r="V226" s="80"/>
      <c r="W226" s="80"/>
    </row>
    <row r="227" spans="1:247" s="84" customFormat="1" x14ac:dyDescent="0.25">
      <c r="A227" s="79" t="s">
        <v>106</v>
      </c>
      <c r="B227" s="79" t="s">
        <v>557</v>
      </c>
      <c r="C227" s="86" t="s">
        <v>117</v>
      </c>
      <c r="D227" s="79" t="s">
        <v>118</v>
      </c>
      <c r="E227" s="87">
        <v>8.3299999999999999E-2</v>
      </c>
      <c r="F227" s="260"/>
      <c r="G227" s="82" t="s">
        <v>301</v>
      </c>
      <c r="H227" s="82" t="s">
        <v>301</v>
      </c>
      <c r="I227" s="83"/>
      <c r="J227" s="83"/>
      <c r="K227" s="83"/>
      <c r="L227" s="83"/>
      <c r="M227" s="83"/>
      <c r="N227" s="84">
        <v>15</v>
      </c>
      <c r="O227" s="84">
        <v>180</v>
      </c>
      <c r="P227" s="85">
        <v>43934</v>
      </c>
      <c r="U227" s="80"/>
      <c r="V227" s="80"/>
      <c r="W227" s="80"/>
    </row>
    <row r="228" spans="1:247" s="127" customFormat="1" x14ac:dyDescent="0.25">
      <c r="A228" s="119"/>
      <c r="B228" s="119"/>
      <c r="C228" s="128"/>
      <c r="D228" s="120" t="s">
        <v>2511</v>
      </c>
      <c r="E228" s="129">
        <f>N228/O228</f>
        <v>0.23212536728697356</v>
      </c>
      <c r="F228" s="135"/>
      <c r="G228" s="122"/>
      <c r="H228" s="122"/>
      <c r="I228" s="123"/>
      <c r="J228" s="123"/>
      <c r="K228" s="123"/>
      <c r="L228" s="123"/>
      <c r="M228" s="123"/>
      <c r="N228" s="124">
        <f>SUM(N222:N227)</f>
        <v>237</v>
      </c>
      <c r="O228" s="124">
        <f>SUM(O222:O227)</f>
        <v>1021</v>
      </c>
      <c r="P228" s="125"/>
      <c r="Q228" s="124"/>
      <c r="U228" s="126"/>
      <c r="V228" s="126"/>
      <c r="W228" s="126"/>
    </row>
    <row r="229" spans="1:247" s="84" customFormat="1" x14ac:dyDescent="0.25">
      <c r="A229" s="79" t="s">
        <v>2198</v>
      </c>
      <c r="B229" s="108" t="s">
        <v>2199</v>
      </c>
      <c r="C229" s="79" t="s">
        <v>2200</v>
      </c>
      <c r="D229" s="108" t="s">
        <v>2201</v>
      </c>
      <c r="E229" s="80">
        <v>0.39069999999999999</v>
      </c>
      <c r="F229" s="260"/>
      <c r="G229" s="82" t="str">
        <f>IF(E229&gt;=40%,"X","")</f>
        <v/>
      </c>
      <c r="H229" s="82" t="str">
        <f>IF(AND( E229&gt;=30%, E229 &lt;=39.99%),"X","")</f>
        <v>X</v>
      </c>
      <c r="I229" s="83"/>
      <c r="J229" s="83"/>
      <c r="K229" s="83"/>
      <c r="L229" s="83"/>
      <c r="M229" s="83"/>
      <c r="N229" s="84">
        <v>109</v>
      </c>
      <c r="O229" s="84">
        <v>279</v>
      </c>
      <c r="P229" s="85">
        <v>43923</v>
      </c>
      <c r="U229" s="80"/>
      <c r="V229" s="80"/>
      <c r="W229" s="80"/>
    </row>
    <row r="230" spans="1:247" s="84" customFormat="1" x14ac:dyDescent="0.25">
      <c r="A230" s="79" t="s">
        <v>2198</v>
      </c>
      <c r="B230" s="108" t="s">
        <v>2199</v>
      </c>
      <c r="C230" s="79" t="s">
        <v>2202</v>
      </c>
      <c r="D230" s="108" t="s">
        <v>2203</v>
      </c>
      <c r="E230" s="80">
        <v>0.23619999999999999</v>
      </c>
      <c r="F230" s="260"/>
      <c r="G230" s="82" t="str">
        <f>IF(E230&gt;=40%,"X","")</f>
        <v/>
      </c>
      <c r="H230" s="82" t="str">
        <f>IF(AND( E230&gt;=30%, E230 &lt;=39.99%),"X","")</f>
        <v/>
      </c>
      <c r="I230" s="83"/>
      <c r="J230" s="83"/>
      <c r="K230" s="83"/>
      <c r="L230" s="83"/>
      <c r="M230" s="83"/>
      <c r="N230" s="84">
        <v>30</v>
      </c>
      <c r="O230" s="84">
        <v>127</v>
      </c>
      <c r="P230" s="85">
        <v>43923</v>
      </c>
      <c r="U230" s="80"/>
      <c r="V230" s="80"/>
      <c r="W230" s="80"/>
    </row>
    <row r="231" spans="1:247" s="133" customFormat="1" x14ac:dyDescent="0.25">
      <c r="A231" s="79" t="s">
        <v>2198</v>
      </c>
      <c r="B231" s="108" t="s">
        <v>2199</v>
      </c>
      <c r="C231" s="79" t="s">
        <v>2204</v>
      </c>
      <c r="D231" s="108" t="s">
        <v>2205</v>
      </c>
      <c r="E231" s="80">
        <v>0.33</v>
      </c>
      <c r="F231" s="260"/>
      <c r="G231" s="82" t="str">
        <f>IF(E231&gt;=40%,"X","")</f>
        <v/>
      </c>
      <c r="H231" s="82" t="str">
        <f>IF(AND( E231&gt;=30%, E231 &lt;=39.99%),"X","")</f>
        <v>X</v>
      </c>
      <c r="I231" s="83"/>
      <c r="J231" s="83"/>
      <c r="K231" s="83"/>
      <c r="L231" s="83"/>
      <c r="M231" s="83"/>
      <c r="N231" s="84">
        <v>33</v>
      </c>
      <c r="O231" s="84">
        <v>100</v>
      </c>
      <c r="P231" s="85">
        <v>43923</v>
      </c>
      <c r="Q231" s="84"/>
      <c r="R231" s="84"/>
      <c r="S231" s="84"/>
      <c r="T231" s="84"/>
      <c r="U231" s="80"/>
      <c r="V231" s="80"/>
      <c r="W231" s="80"/>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c r="DE231" s="84"/>
      <c r="DF231" s="84"/>
      <c r="DG231" s="84"/>
      <c r="DH231" s="84"/>
      <c r="DI231" s="84"/>
      <c r="DJ231" s="84"/>
      <c r="DK231" s="84"/>
      <c r="DL231" s="84"/>
      <c r="DM231" s="84"/>
      <c r="DN231" s="84"/>
      <c r="DO231" s="84"/>
      <c r="DP231" s="84"/>
      <c r="DQ231" s="84"/>
      <c r="DR231" s="84"/>
      <c r="DS231" s="84"/>
      <c r="DT231" s="84"/>
      <c r="DU231" s="84"/>
      <c r="DV231" s="84"/>
      <c r="DW231" s="84"/>
      <c r="DX231" s="84"/>
      <c r="DY231" s="84"/>
      <c r="DZ231" s="84"/>
      <c r="EA231" s="84"/>
      <c r="EB231" s="84"/>
      <c r="EC231" s="84"/>
      <c r="ED231" s="84"/>
      <c r="EE231" s="84"/>
      <c r="EF231" s="84"/>
      <c r="EG231" s="84"/>
      <c r="EH231" s="84"/>
      <c r="EI231" s="84"/>
      <c r="EJ231" s="84"/>
      <c r="EK231" s="84"/>
      <c r="EL231" s="84"/>
      <c r="EM231" s="84"/>
      <c r="EN231" s="84"/>
      <c r="EO231" s="84"/>
      <c r="EP231" s="84"/>
      <c r="EQ231" s="84"/>
      <c r="ER231" s="84"/>
      <c r="ES231" s="84"/>
      <c r="ET231" s="84"/>
      <c r="EU231" s="84"/>
      <c r="EV231" s="84"/>
      <c r="EW231" s="84"/>
      <c r="EX231" s="84"/>
      <c r="EY231" s="84"/>
      <c r="EZ231" s="84"/>
      <c r="FA231" s="84"/>
      <c r="FB231" s="84"/>
      <c r="FC231" s="84"/>
      <c r="FD231" s="84"/>
      <c r="FE231" s="84"/>
      <c r="FF231" s="84"/>
      <c r="FG231" s="84"/>
      <c r="FH231" s="84"/>
      <c r="FI231" s="84"/>
      <c r="FJ231" s="84"/>
      <c r="FK231" s="84"/>
      <c r="FL231" s="84"/>
      <c r="FM231" s="84"/>
      <c r="FN231" s="84"/>
      <c r="FO231" s="84"/>
      <c r="FP231" s="84"/>
      <c r="FQ231" s="84"/>
      <c r="FR231" s="84"/>
      <c r="FS231" s="84"/>
      <c r="FT231" s="84"/>
      <c r="FU231" s="84"/>
      <c r="FV231" s="84"/>
      <c r="FW231" s="84"/>
      <c r="FX231" s="84"/>
      <c r="FY231" s="84"/>
      <c r="FZ231" s="84"/>
      <c r="GA231" s="84"/>
      <c r="GB231" s="84"/>
      <c r="GC231" s="84"/>
      <c r="GD231" s="84"/>
      <c r="GE231" s="84"/>
      <c r="GF231" s="84"/>
      <c r="GG231" s="84"/>
      <c r="GH231" s="84"/>
      <c r="GI231" s="84"/>
      <c r="GJ231" s="84"/>
      <c r="GK231" s="84"/>
      <c r="GL231" s="84"/>
      <c r="GM231" s="84"/>
      <c r="GN231" s="84"/>
      <c r="GO231" s="84"/>
      <c r="GP231" s="84"/>
      <c r="GQ231" s="84"/>
      <c r="GR231" s="84"/>
      <c r="GS231" s="84"/>
      <c r="GT231" s="84"/>
      <c r="GU231" s="84"/>
      <c r="GV231" s="84"/>
      <c r="GW231" s="84"/>
      <c r="GX231" s="84"/>
      <c r="GY231" s="84"/>
      <c r="GZ231" s="84"/>
      <c r="HA231" s="84"/>
      <c r="HB231" s="84"/>
      <c r="HC231" s="84"/>
      <c r="HD231" s="84"/>
      <c r="HE231" s="84"/>
      <c r="HF231" s="84"/>
      <c r="HG231" s="84"/>
      <c r="HH231" s="84"/>
      <c r="HI231" s="84"/>
      <c r="HJ231" s="84"/>
      <c r="HK231" s="84"/>
      <c r="HL231" s="84"/>
      <c r="HM231" s="84"/>
      <c r="HN231" s="84"/>
      <c r="HO231" s="84"/>
      <c r="HP231" s="84"/>
      <c r="HQ231" s="84"/>
      <c r="HR231" s="84"/>
      <c r="HS231" s="84"/>
      <c r="HT231" s="84"/>
      <c r="HU231" s="84"/>
      <c r="HV231" s="84"/>
      <c r="HW231" s="84"/>
      <c r="HX231" s="84"/>
      <c r="HY231" s="84"/>
      <c r="HZ231" s="84"/>
      <c r="IA231" s="84"/>
      <c r="IB231" s="84"/>
      <c r="IC231" s="84"/>
      <c r="ID231" s="84"/>
      <c r="IE231" s="84"/>
      <c r="IF231" s="84"/>
      <c r="IG231" s="84"/>
      <c r="IH231" s="84"/>
      <c r="II231" s="84"/>
      <c r="IJ231" s="84"/>
      <c r="IK231" s="84"/>
      <c r="IL231" s="84"/>
      <c r="IM231" s="84"/>
    </row>
    <row r="232" spans="1:247" s="138" customFormat="1" x14ac:dyDescent="0.25">
      <c r="A232" s="119"/>
      <c r="B232" s="120"/>
      <c r="C232" s="119"/>
      <c r="D232" s="120" t="s">
        <v>2511</v>
      </c>
      <c r="E232" s="121">
        <f>N232/O232</f>
        <v>0.33992094861660077</v>
      </c>
      <c r="F232" s="135"/>
      <c r="G232" s="122"/>
      <c r="H232" s="122"/>
      <c r="I232" s="123"/>
      <c r="J232" s="123"/>
      <c r="K232" s="123"/>
      <c r="L232" s="123"/>
      <c r="M232" s="123"/>
      <c r="N232" s="124">
        <f>SUM(N229:N231)</f>
        <v>172</v>
      </c>
      <c r="O232" s="124">
        <f>SUM(O229:O231)</f>
        <v>506</v>
      </c>
      <c r="P232" s="125"/>
      <c r="Q232" s="124"/>
      <c r="R232" s="127"/>
      <c r="S232" s="127"/>
      <c r="T232" s="127"/>
      <c r="U232" s="126"/>
      <c r="V232" s="126"/>
      <c r="W232" s="126"/>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c r="CT232" s="127"/>
      <c r="CU232" s="127"/>
      <c r="CV232" s="127"/>
      <c r="CW232" s="127"/>
      <c r="CX232" s="127"/>
      <c r="CY232" s="127"/>
      <c r="CZ232" s="127"/>
      <c r="DA232" s="127"/>
      <c r="DB232" s="127"/>
      <c r="DC232" s="127"/>
      <c r="DD232" s="127"/>
      <c r="DE232" s="127"/>
      <c r="DF232" s="127"/>
      <c r="DG232" s="127"/>
      <c r="DH232" s="127"/>
      <c r="DI232" s="127"/>
      <c r="DJ232" s="127"/>
      <c r="DK232" s="127"/>
      <c r="DL232" s="127"/>
      <c r="DM232" s="127"/>
      <c r="DN232" s="127"/>
      <c r="DO232" s="127"/>
      <c r="DP232" s="127"/>
      <c r="DQ232" s="127"/>
      <c r="DR232" s="127"/>
      <c r="DS232" s="127"/>
      <c r="DT232" s="127"/>
      <c r="DU232" s="127"/>
      <c r="DV232" s="127"/>
      <c r="DW232" s="127"/>
      <c r="DX232" s="127"/>
      <c r="DY232" s="127"/>
      <c r="DZ232" s="127"/>
      <c r="EA232" s="127"/>
      <c r="EB232" s="127"/>
      <c r="EC232" s="127"/>
      <c r="ED232" s="127"/>
      <c r="EE232" s="127"/>
      <c r="EF232" s="127"/>
      <c r="EG232" s="127"/>
      <c r="EH232" s="127"/>
      <c r="EI232" s="127"/>
      <c r="EJ232" s="127"/>
      <c r="EK232" s="127"/>
      <c r="EL232" s="127"/>
      <c r="EM232" s="127"/>
      <c r="EN232" s="127"/>
      <c r="EO232" s="127"/>
      <c r="EP232" s="127"/>
      <c r="EQ232" s="127"/>
      <c r="ER232" s="127"/>
      <c r="ES232" s="127"/>
      <c r="ET232" s="127"/>
      <c r="EU232" s="127"/>
      <c r="EV232" s="127"/>
      <c r="EW232" s="127"/>
      <c r="EX232" s="127"/>
      <c r="EY232" s="127"/>
      <c r="EZ232" s="127"/>
      <c r="FA232" s="127"/>
      <c r="FB232" s="127"/>
      <c r="FC232" s="127"/>
      <c r="FD232" s="127"/>
      <c r="FE232" s="127"/>
      <c r="FF232" s="127"/>
      <c r="FG232" s="127"/>
      <c r="FH232" s="127"/>
      <c r="FI232" s="127"/>
      <c r="FJ232" s="127"/>
      <c r="FK232" s="127"/>
      <c r="FL232" s="127"/>
      <c r="FM232" s="127"/>
      <c r="FN232" s="127"/>
      <c r="FO232" s="127"/>
      <c r="FP232" s="127"/>
      <c r="FQ232" s="127"/>
      <c r="FR232" s="127"/>
      <c r="FS232" s="127"/>
      <c r="FT232" s="127"/>
      <c r="FU232" s="127"/>
      <c r="FV232" s="127"/>
      <c r="FW232" s="127"/>
      <c r="FX232" s="127"/>
      <c r="FY232" s="127"/>
      <c r="FZ232" s="127"/>
      <c r="GA232" s="127"/>
      <c r="GB232" s="127"/>
      <c r="GC232" s="127"/>
      <c r="GD232" s="127"/>
      <c r="GE232" s="127"/>
      <c r="GF232" s="127"/>
      <c r="GG232" s="127"/>
      <c r="GH232" s="127"/>
      <c r="GI232" s="127"/>
      <c r="GJ232" s="127"/>
      <c r="GK232" s="127"/>
      <c r="GL232" s="127"/>
      <c r="GM232" s="127"/>
      <c r="GN232" s="127"/>
      <c r="GO232" s="127"/>
      <c r="GP232" s="127"/>
      <c r="GQ232" s="127"/>
      <c r="GR232" s="127"/>
      <c r="GS232" s="127"/>
      <c r="GT232" s="127"/>
      <c r="GU232" s="127"/>
      <c r="GV232" s="127"/>
      <c r="GW232" s="127"/>
      <c r="GX232" s="127"/>
      <c r="GY232" s="127"/>
      <c r="GZ232" s="127"/>
      <c r="HA232" s="127"/>
      <c r="HB232" s="127"/>
      <c r="HC232" s="127"/>
      <c r="HD232" s="127"/>
      <c r="HE232" s="127"/>
      <c r="HF232" s="127"/>
      <c r="HG232" s="127"/>
      <c r="HH232" s="127"/>
      <c r="HI232" s="127"/>
      <c r="HJ232" s="127"/>
      <c r="HK232" s="127"/>
      <c r="HL232" s="127"/>
      <c r="HM232" s="127"/>
      <c r="HN232" s="127"/>
      <c r="HO232" s="127"/>
      <c r="HP232" s="127"/>
      <c r="HQ232" s="127"/>
      <c r="HR232" s="127"/>
      <c r="HS232" s="127"/>
      <c r="HT232" s="127"/>
      <c r="HU232" s="127"/>
      <c r="HV232" s="127"/>
      <c r="HW232" s="127"/>
      <c r="HX232" s="127"/>
      <c r="HY232" s="127"/>
      <c r="HZ232" s="127"/>
      <c r="IA232" s="127"/>
      <c r="IB232" s="127"/>
      <c r="IC232" s="127"/>
      <c r="ID232" s="127"/>
      <c r="IE232" s="127"/>
      <c r="IF232" s="127"/>
      <c r="IG232" s="127"/>
      <c r="IH232" s="127"/>
      <c r="II232" s="127"/>
      <c r="IJ232" s="127"/>
      <c r="IK232" s="127"/>
      <c r="IL232" s="127"/>
      <c r="IM232" s="127"/>
    </row>
    <row r="233" spans="1:247" s="133" customFormat="1" x14ac:dyDescent="0.25">
      <c r="A233" s="140" t="s">
        <v>2473</v>
      </c>
      <c r="B233" s="140" t="s">
        <v>2509</v>
      </c>
      <c r="C233" s="238" t="s">
        <v>2474</v>
      </c>
      <c r="D233" s="140" t="s">
        <v>2525</v>
      </c>
      <c r="E233" s="80">
        <v>0.36180000000000001</v>
      </c>
      <c r="F233" s="260"/>
      <c r="G233" s="82" t="str">
        <f>IF(E233&gt;=40%,"X","")</f>
        <v/>
      </c>
      <c r="H233" s="82" t="str">
        <f>IF(AND( E233&gt;=30%, E233 &lt;=39.99%),"X","")</f>
        <v>X</v>
      </c>
      <c r="I233" s="83"/>
      <c r="J233" s="83"/>
      <c r="K233" s="83"/>
      <c r="L233" s="83"/>
      <c r="M233" s="83"/>
      <c r="N233" s="84">
        <v>106</v>
      </c>
      <c r="O233" s="84">
        <v>293</v>
      </c>
      <c r="P233" s="85">
        <v>43984</v>
      </c>
      <c r="Q233" s="84"/>
      <c r="R233" s="84"/>
      <c r="S233" s="84"/>
      <c r="T233" s="84"/>
      <c r="U233" s="80"/>
      <c r="V233" s="80"/>
      <c r="W233" s="80"/>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c r="EJ233" s="84"/>
      <c r="EK233" s="84"/>
      <c r="EL233" s="84"/>
      <c r="EM233" s="84"/>
      <c r="EN233" s="84"/>
      <c r="EO233" s="84"/>
      <c r="EP233" s="84"/>
      <c r="EQ233" s="84"/>
      <c r="ER233" s="84"/>
      <c r="ES233" s="84"/>
      <c r="ET233" s="84"/>
      <c r="EU233" s="84"/>
      <c r="EV233" s="84"/>
      <c r="EW233" s="84"/>
      <c r="EX233" s="84"/>
      <c r="EY233" s="84"/>
      <c r="EZ233" s="84"/>
      <c r="FA233" s="84"/>
      <c r="FB233" s="84"/>
      <c r="FC233" s="84"/>
      <c r="FD233" s="84"/>
      <c r="FE233" s="84"/>
      <c r="FF233" s="84"/>
      <c r="FG233" s="84"/>
      <c r="FH233" s="84"/>
      <c r="FI233" s="84"/>
      <c r="FJ233" s="84"/>
      <c r="FK233" s="84"/>
      <c r="FL233" s="84"/>
      <c r="FM233" s="84"/>
      <c r="FN233" s="84"/>
      <c r="FO233" s="84"/>
      <c r="FP233" s="84"/>
      <c r="FQ233" s="84"/>
      <c r="FR233" s="84"/>
      <c r="FS233" s="84"/>
      <c r="FT233" s="84"/>
      <c r="FU233" s="84"/>
      <c r="FV233" s="84"/>
      <c r="FW233" s="84"/>
      <c r="FX233" s="84"/>
      <c r="FY233" s="84"/>
      <c r="FZ233" s="84"/>
      <c r="GA233" s="84"/>
      <c r="GB233" s="84"/>
      <c r="GC233" s="84"/>
      <c r="GD233" s="84"/>
      <c r="GE233" s="84"/>
      <c r="GF233" s="84"/>
      <c r="GG233" s="84"/>
      <c r="GH233" s="84"/>
      <c r="GI233" s="84"/>
      <c r="GJ233" s="84"/>
      <c r="GK233" s="84"/>
      <c r="GL233" s="84"/>
      <c r="GM233" s="84"/>
      <c r="GN233" s="84"/>
      <c r="GO233" s="84"/>
      <c r="GP233" s="84"/>
      <c r="GQ233" s="84"/>
      <c r="GR233" s="84"/>
      <c r="GS233" s="84"/>
      <c r="GT233" s="84"/>
      <c r="GU233" s="84"/>
      <c r="GV233" s="84"/>
      <c r="GW233" s="84"/>
      <c r="GX233" s="84"/>
      <c r="GY233" s="84"/>
      <c r="GZ233" s="84"/>
      <c r="HA233" s="84"/>
      <c r="HB233" s="84"/>
      <c r="HC233" s="84"/>
      <c r="HD233" s="84"/>
      <c r="HE233" s="84"/>
      <c r="HF233" s="84"/>
      <c r="HG233" s="84"/>
      <c r="HH233" s="84"/>
      <c r="HI233" s="84"/>
      <c r="HJ233" s="84"/>
      <c r="HK233" s="84"/>
      <c r="HL233" s="84"/>
      <c r="HM233" s="84"/>
      <c r="HN233" s="84"/>
      <c r="HO233" s="84"/>
      <c r="HP233" s="84"/>
      <c r="HQ233" s="84"/>
      <c r="HR233" s="84"/>
      <c r="HS233" s="84"/>
      <c r="HT233" s="84"/>
      <c r="HU233" s="84"/>
      <c r="HV233" s="84"/>
      <c r="HW233" s="84"/>
      <c r="HX233" s="84"/>
      <c r="HY233" s="84"/>
      <c r="HZ233" s="84"/>
      <c r="IA233" s="84"/>
      <c r="IB233" s="84"/>
      <c r="IC233" s="84"/>
      <c r="ID233" s="84"/>
      <c r="IE233" s="84"/>
      <c r="IF233" s="84"/>
      <c r="IG233" s="84"/>
      <c r="IH233" s="84"/>
      <c r="II233" s="84"/>
      <c r="IJ233" s="84"/>
      <c r="IK233" s="84"/>
      <c r="IL233" s="84"/>
      <c r="IM233" s="84"/>
    </row>
    <row r="234" spans="1:247" s="133" customFormat="1" x14ac:dyDescent="0.25">
      <c r="A234" s="140" t="s">
        <v>2473</v>
      </c>
      <c r="B234" s="140" t="s">
        <v>2509</v>
      </c>
      <c r="C234" s="238" t="s">
        <v>2475</v>
      </c>
      <c r="D234" s="140" t="s">
        <v>2476</v>
      </c>
      <c r="E234" s="80">
        <v>0.4521</v>
      </c>
      <c r="F234" s="260"/>
      <c r="G234" s="82" t="str">
        <f>IF(E234&gt;=40%,"X","")</f>
        <v>X</v>
      </c>
      <c r="H234" s="82" t="str">
        <f>IF(AND( E234&gt;=30%, E234 &lt;=39.99%),"X","")</f>
        <v/>
      </c>
      <c r="I234" s="83"/>
      <c r="J234" s="83"/>
      <c r="K234" s="83"/>
      <c r="L234" s="83"/>
      <c r="M234" s="83"/>
      <c r="N234" s="84">
        <v>85</v>
      </c>
      <c r="O234" s="84">
        <v>188</v>
      </c>
      <c r="P234" s="85">
        <v>43984</v>
      </c>
      <c r="Q234" s="84"/>
      <c r="R234" s="84"/>
      <c r="S234" s="84"/>
      <c r="T234" s="84"/>
      <c r="U234" s="80"/>
      <c r="V234" s="80"/>
      <c r="W234" s="80"/>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row>
    <row r="235" spans="1:247" s="138" customFormat="1" x14ac:dyDescent="0.25">
      <c r="A235" s="139"/>
      <c r="B235" s="139"/>
      <c r="C235" s="131"/>
      <c r="D235" s="120" t="s">
        <v>2511</v>
      </c>
      <c r="E235" s="121">
        <f>N235/O235</f>
        <v>0.39708939708939711</v>
      </c>
      <c r="F235" s="135"/>
      <c r="G235" s="122"/>
      <c r="H235" s="122"/>
      <c r="I235" s="123"/>
      <c r="J235" s="123"/>
      <c r="K235" s="123"/>
      <c r="L235" s="123"/>
      <c r="M235" s="123"/>
      <c r="N235" s="124">
        <f>SUM(N233:N234)</f>
        <v>191</v>
      </c>
      <c r="O235" s="124">
        <f>SUM(O233:O234)</f>
        <v>481</v>
      </c>
      <c r="P235" s="125"/>
      <c r="Q235" s="124"/>
      <c r="R235" s="127"/>
      <c r="S235" s="127"/>
      <c r="T235" s="127"/>
      <c r="U235" s="126"/>
      <c r="V235" s="126"/>
      <c r="W235" s="126"/>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136"/>
      <c r="GD235" s="136"/>
      <c r="GE235" s="136"/>
      <c r="GF235" s="136"/>
      <c r="GG235" s="136"/>
      <c r="GH235" s="136"/>
      <c r="GI235" s="136"/>
      <c r="GJ235" s="136"/>
      <c r="GK235" s="136"/>
      <c r="GL235" s="136"/>
      <c r="GM235" s="136"/>
      <c r="GN235" s="136"/>
      <c r="GO235" s="136"/>
      <c r="GP235" s="136"/>
      <c r="GQ235" s="136"/>
      <c r="GR235" s="136"/>
      <c r="GS235" s="136"/>
      <c r="GT235" s="136"/>
      <c r="GU235" s="136"/>
      <c r="GV235" s="136"/>
      <c r="GW235" s="136"/>
      <c r="GX235" s="136"/>
      <c r="GY235" s="136"/>
      <c r="GZ235" s="136"/>
      <c r="HA235" s="136"/>
      <c r="HB235" s="136"/>
      <c r="HC235" s="136"/>
      <c r="HD235" s="136"/>
      <c r="HE235" s="136"/>
      <c r="HF235" s="136"/>
      <c r="HG235" s="136"/>
      <c r="HH235" s="136"/>
      <c r="HI235" s="136"/>
      <c r="HJ235" s="136"/>
      <c r="HK235" s="136"/>
      <c r="HL235" s="136"/>
      <c r="HM235" s="136"/>
      <c r="HN235" s="136"/>
      <c r="HO235" s="136"/>
      <c r="HP235" s="136"/>
      <c r="HQ235" s="136"/>
      <c r="HR235" s="136"/>
      <c r="HS235" s="136"/>
      <c r="HT235" s="136"/>
      <c r="HU235" s="136"/>
      <c r="HV235" s="136"/>
      <c r="HW235" s="136"/>
      <c r="HX235" s="136"/>
      <c r="HY235" s="136"/>
      <c r="HZ235" s="136"/>
      <c r="IA235" s="136"/>
      <c r="IB235" s="136"/>
      <c r="IC235" s="136"/>
      <c r="ID235" s="136"/>
      <c r="IE235" s="136"/>
      <c r="IF235" s="136"/>
      <c r="IG235" s="136"/>
      <c r="IH235" s="136"/>
      <c r="II235" s="136"/>
      <c r="IJ235" s="136"/>
      <c r="IK235" s="136"/>
      <c r="IL235" s="136"/>
      <c r="IM235" s="136"/>
    </row>
    <row r="236" spans="1:247" s="133" customFormat="1" x14ac:dyDescent="0.25">
      <c r="A236" s="79" t="s">
        <v>1095</v>
      </c>
      <c r="B236" s="108" t="s">
        <v>1181</v>
      </c>
      <c r="C236" s="79" t="s">
        <v>1096</v>
      </c>
      <c r="D236" s="108" t="s">
        <v>1097</v>
      </c>
      <c r="E236" s="80">
        <v>0.49030000000000001</v>
      </c>
      <c r="F236" s="260"/>
      <c r="G236" s="82" t="str">
        <f t="shared" ref="G236:G273" si="14">IF(E236&gt;=40%,"X","")</f>
        <v>X</v>
      </c>
      <c r="H236" s="82" t="str">
        <f t="shared" ref="H236:H273" si="15">IF(AND( E236&gt;=30%, E236 &lt;=39.99%),"X","")</f>
        <v/>
      </c>
      <c r="I236" s="83" t="s">
        <v>22</v>
      </c>
      <c r="J236" s="83"/>
      <c r="K236" s="83"/>
      <c r="L236" s="83" t="s">
        <v>151</v>
      </c>
      <c r="M236" s="83"/>
      <c r="N236" s="84">
        <v>176</v>
      </c>
      <c r="O236" s="84">
        <v>359</v>
      </c>
      <c r="P236" s="85">
        <v>43990</v>
      </c>
      <c r="Q236" s="84" t="s">
        <v>2521</v>
      </c>
      <c r="R236" s="84"/>
      <c r="S236" s="84"/>
      <c r="T236" s="84"/>
      <c r="U236" s="80"/>
      <c r="V236" s="80"/>
      <c r="W236" s="80"/>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row>
    <row r="237" spans="1:247" s="133" customFormat="1" x14ac:dyDescent="0.25">
      <c r="A237" s="79" t="s">
        <v>1095</v>
      </c>
      <c r="B237" s="108" t="s">
        <v>1181</v>
      </c>
      <c r="C237" s="79" t="s">
        <v>1098</v>
      </c>
      <c r="D237" s="108" t="s">
        <v>1233</v>
      </c>
      <c r="E237" s="80">
        <v>0.47520000000000001</v>
      </c>
      <c r="F237" s="260"/>
      <c r="G237" s="82" t="str">
        <f t="shared" si="14"/>
        <v>X</v>
      </c>
      <c r="H237" s="82" t="str">
        <f t="shared" si="15"/>
        <v/>
      </c>
      <c r="I237" s="83" t="s">
        <v>22</v>
      </c>
      <c r="J237" s="83"/>
      <c r="K237" s="83"/>
      <c r="L237" s="83" t="s">
        <v>151</v>
      </c>
      <c r="M237" s="83"/>
      <c r="N237" s="84">
        <v>259</v>
      </c>
      <c r="O237" s="84">
        <v>545</v>
      </c>
      <c r="P237" s="85">
        <v>43990</v>
      </c>
      <c r="Q237" s="84"/>
      <c r="R237" s="84"/>
      <c r="S237" s="84"/>
      <c r="T237" s="84"/>
      <c r="U237" s="80"/>
      <c r="V237" s="80"/>
      <c r="W237" s="80"/>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c r="EJ237" s="84"/>
      <c r="EK237" s="84"/>
      <c r="EL237" s="84"/>
      <c r="EM237" s="84"/>
      <c r="EN237" s="84"/>
      <c r="EO237" s="84"/>
      <c r="EP237" s="84"/>
      <c r="EQ237" s="84"/>
      <c r="ER237" s="84"/>
      <c r="ES237" s="84"/>
      <c r="ET237" s="84"/>
      <c r="EU237" s="84"/>
      <c r="EV237" s="84"/>
      <c r="EW237" s="84"/>
      <c r="EX237" s="84"/>
      <c r="EY237" s="84"/>
      <c r="EZ237" s="84"/>
      <c r="FA237" s="84"/>
      <c r="FB237" s="84"/>
      <c r="FC237" s="84"/>
      <c r="FD237" s="84"/>
      <c r="FE237" s="84"/>
      <c r="FF237" s="84"/>
      <c r="FG237" s="84"/>
      <c r="FH237" s="84"/>
      <c r="FI237" s="84"/>
      <c r="FJ237" s="84"/>
      <c r="FK237" s="84"/>
      <c r="FL237" s="84"/>
      <c r="FM237" s="84"/>
      <c r="FN237" s="84"/>
      <c r="FO237" s="84"/>
      <c r="FP237" s="84"/>
      <c r="FQ237" s="84"/>
      <c r="FR237" s="84"/>
      <c r="FS237" s="84"/>
      <c r="FT237" s="84"/>
      <c r="FU237" s="84"/>
      <c r="FV237" s="84"/>
      <c r="FW237" s="84"/>
      <c r="FX237" s="84"/>
      <c r="FY237" s="84"/>
      <c r="FZ237" s="84"/>
      <c r="GA237" s="84"/>
      <c r="GB237" s="84"/>
      <c r="GC237" s="84"/>
      <c r="GD237" s="84"/>
      <c r="GE237" s="84"/>
      <c r="GF237" s="84"/>
      <c r="GG237" s="84"/>
      <c r="GH237" s="84"/>
      <c r="GI237" s="84"/>
      <c r="GJ237" s="84"/>
      <c r="GK237" s="84"/>
      <c r="GL237" s="84"/>
      <c r="GM237" s="84"/>
      <c r="GN237" s="84"/>
      <c r="GO237" s="84"/>
      <c r="GP237" s="84"/>
      <c r="GQ237" s="84"/>
      <c r="GR237" s="84"/>
      <c r="GS237" s="84"/>
      <c r="GT237" s="84"/>
      <c r="GU237" s="84"/>
      <c r="GV237" s="84"/>
      <c r="GW237" s="84"/>
      <c r="GX237" s="84"/>
      <c r="GY237" s="84"/>
      <c r="GZ237" s="84"/>
      <c r="HA237" s="84"/>
      <c r="HB237" s="84"/>
      <c r="HC237" s="84"/>
      <c r="HD237" s="84"/>
      <c r="HE237" s="84"/>
      <c r="HF237" s="84"/>
      <c r="HG237" s="84"/>
      <c r="HH237" s="84"/>
      <c r="HI237" s="84"/>
      <c r="HJ237" s="84"/>
      <c r="HK237" s="84"/>
      <c r="HL237" s="84"/>
      <c r="HM237" s="84"/>
      <c r="HN237" s="84"/>
      <c r="HO237" s="84"/>
      <c r="HP237" s="84"/>
      <c r="HQ237" s="84"/>
      <c r="HR237" s="84"/>
      <c r="HS237" s="84"/>
      <c r="HT237" s="84"/>
      <c r="HU237" s="84"/>
      <c r="HV237" s="84"/>
      <c r="HW237" s="84"/>
      <c r="HX237" s="84"/>
      <c r="HY237" s="84"/>
      <c r="HZ237" s="84"/>
      <c r="IA237" s="84"/>
      <c r="IB237" s="84"/>
      <c r="IC237" s="84"/>
      <c r="ID237" s="84"/>
      <c r="IE237" s="84"/>
      <c r="IF237" s="84"/>
      <c r="IG237" s="84"/>
      <c r="IH237" s="84"/>
      <c r="II237" s="84"/>
      <c r="IJ237" s="84"/>
      <c r="IK237" s="84"/>
      <c r="IL237" s="84"/>
      <c r="IM237" s="84"/>
    </row>
    <row r="238" spans="1:247" s="133" customFormat="1" x14ac:dyDescent="0.25">
      <c r="A238" s="79" t="s">
        <v>1095</v>
      </c>
      <c r="B238" s="108" t="s">
        <v>1181</v>
      </c>
      <c r="C238" s="79" t="s">
        <v>1099</v>
      </c>
      <c r="D238" s="108" t="s">
        <v>1234</v>
      </c>
      <c r="E238" s="80">
        <v>0.53420000000000001</v>
      </c>
      <c r="F238" s="260"/>
      <c r="G238" s="82" t="str">
        <f t="shared" si="14"/>
        <v>X</v>
      </c>
      <c r="H238" s="82" t="str">
        <f t="shared" si="15"/>
        <v/>
      </c>
      <c r="I238" s="83" t="s">
        <v>22</v>
      </c>
      <c r="J238" s="83"/>
      <c r="K238" s="83"/>
      <c r="L238" s="83" t="s">
        <v>151</v>
      </c>
      <c r="M238" s="83"/>
      <c r="N238" s="84">
        <v>234</v>
      </c>
      <c r="O238" s="84">
        <v>438</v>
      </c>
      <c r="P238" s="85">
        <v>43990</v>
      </c>
      <c r="Q238" s="84"/>
      <c r="R238" s="84"/>
      <c r="S238" s="84"/>
      <c r="T238" s="84"/>
      <c r="U238" s="80"/>
      <c r="V238" s="80"/>
      <c r="W238" s="80"/>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c r="DE238" s="84"/>
      <c r="DF238" s="84"/>
      <c r="DG238" s="84"/>
      <c r="DH238" s="84"/>
      <c r="DI238" s="84"/>
      <c r="DJ238" s="84"/>
      <c r="DK238" s="84"/>
      <c r="DL238" s="84"/>
      <c r="DM238" s="84"/>
      <c r="DN238" s="84"/>
      <c r="DO238" s="84"/>
      <c r="DP238" s="84"/>
      <c r="DQ238" s="84"/>
      <c r="DR238" s="84"/>
      <c r="DS238" s="84"/>
      <c r="DT238" s="84"/>
      <c r="DU238" s="84"/>
      <c r="DV238" s="84"/>
      <c r="DW238" s="84"/>
      <c r="DX238" s="84"/>
      <c r="DY238" s="84"/>
      <c r="DZ238" s="84"/>
      <c r="EA238" s="84"/>
      <c r="EB238" s="84"/>
      <c r="EC238" s="84"/>
      <c r="ED238" s="84"/>
      <c r="EE238" s="84"/>
      <c r="EF238" s="84"/>
      <c r="EG238" s="84"/>
      <c r="EH238" s="84"/>
      <c r="EI238" s="84"/>
      <c r="EJ238" s="84"/>
      <c r="EK238" s="84"/>
      <c r="EL238" s="84"/>
      <c r="EM238" s="84"/>
      <c r="EN238" s="84"/>
      <c r="EO238" s="84"/>
      <c r="EP238" s="84"/>
      <c r="EQ238" s="84"/>
      <c r="ER238" s="84"/>
      <c r="ES238" s="84"/>
      <c r="ET238" s="84"/>
      <c r="EU238" s="84"/>
      <c r="EV238" s="84"/>
      <c r="EW238" s="84"/>
      <c r="EX238" s="84"/>
      <c r="EY238" s="84"/>
      <c r="EZ238" s="84"/>
      <c r="FA238" s="84"/>
      <c r="FB238" s="84"/>
      <c r="FC238" s="84"/>
      <c r="FD238" s="84"/>
      <c r="FE238" s="84"/>
      <c r="FF238" s="84"/>
      <c r="FG238" s="84"/>
      <c r="FH238" s="84"/>
      <c r="FI238" s="84"/>
      <c r="FJ238" s="84"/>
      <c r="FK238" s="84"/>
      <c r="FL238" s="84"/>
      <c r="FM238" s="84"/>
      <c r="FN238" s="84"/>
      <c r="FO238" s="84"/>
      <c r="FP238" s="84"/>
      <c r="FQ238" s="84"/>
      <c r="FR238" s="84"/>
      <c r="FS238" s="84"/>
      <c r="FT238" s="84"/>
      <c r="FU238" s="84"/>
      <c r="FV238" s="84"/>
      <c r="FW238" s="84"/>
      <c r="FX238" s="84"/>
      <c r="FY238" s="84"/>
      <c r="FZ238" s="84"/>
      <c r="GA238" s="84"/>
      <c r="GB238" s="84"/>
      <c r="GC238" s="84"/>
      <c r="GD238" s="84"/>
      <c r="GE238" s="84"/>
      <c r="GF238" s="84"/>
      <c r="GG238" s="84"/>
      <c r="GH238" s="84"/>
      <c r="GI238" s="84"/>
      <c r="GJ238" s="84"/>
      <c r="GK238" s="84"/>
      <c r="GL238" s="84"/>
      <c r="GM238" s="84"/>
      <c r="GN238" s="84"/>
      <c r="GO238" s="84"/>
      <c r="GP238" s="84"/>
      <c r="GQ238" s="84"/>
      <c r="GR238" s="84"/>
      <c r="GS238" s="84"/>
      <c r="GT238" s="84"/>
      <c r="GU238" s="84"/>
      <c r="GV238" s="84"/>
      <c r="GW238" s="84"/>
      <c r="GX238" s="84"/>
      <c r="GY238" s="84"/>
      <c r="GZ238" s="84"/>
      <c r="HA238" s="84"/>
      <c r="HB238" s="84"/>
      <c r="HC238" s="84"/>
      <c r="HD238" s="84"/>
      <c r="HE238" s="84"/>
      <c r="HF238" s="84"/>
      <c r="HG238" s="84"/>
      <c r="HH238" s="84"/>
      <c r="HI238" s="84"/>
      <c r="HJ238" s="84"/>
      <c r="HK238" s="84"/>
      <c r="HL238" s="84"/>
      <c r="HM238" s="84"/>
      <c r="HN238" s="84"/>
      <c r="HO238" s="84"/>
      <c r="HP238" s="84"/>
      <c r="HQ238" s="84"/>
      <c r="HR238" s="84"/>
      <c r="HS238" s="84"/>
      <c r="HT238" s="84"/>
      <c r="HU238" s="84"/>
      <c r="HV238" s="84"/>
      <c r="HW238" s="84"/>
      <c r="HX238" s="84"/>
      <c r="HY238" s="84"/>
      <c r="HZ238" s="84"/>
      <c r="IA238" s="84"/>
      <c r="IB238" s="84"/>
      <c r="IC238" s="84"/>
      <c r="ID238" s="84"/>
      <c r="IE238" s="84"/>
      <c r="IF238" s="84"/>
      <c r="IG238" s="84"/>
      <c r="IH238" s="84"/>
      <c r="II238" s="84"/>
      <c r="IJ238" s="84"/>
      <c r="IK238" s="84"/>
      <c r="IL238" s="84"/>
      <c r="IM238" s="84"/>
    </row>
    <row r="239" spans="1:247" s="84" customFormat="1" x14ac:dyDescent="0.25">
      <c r="A239" s="79" t="s">
        <v>1095</v>
      </c>
      <c r="B239" s="108" t="s">
        <v>1181</v>
      </c>
      <c r="C239" s="79" t="s">
        <v>1100</v>
      </c>
      <c r="D239" s="108" t="s">
        <v>1705</v>
      </c>
      <c r="E239" s="80">
        <v>0.33579999999999999</v>
      </c>
      <c r="F239" s="260"/>
      <c r="G239" s="82" t="str">
        <f t="shared" si="14"/>
        <v/>
      </c>
      <c r="H239" s="82" t="str">
        <f t="shared" si="15"/>
        <v>X</v>
      </c>
      <c r="I239" s="83" t="s">
        <v>150</v>
      </c>
      <c r="J239" s="83"/>
      <c r="K239" s="83"/>
      <c r="L239" s="83" t="s">
        <v>151</v>
      </c>
      <c r="M239" s="83" t="s">
        <v>22</v>
      </c>
      <c r="N239" s="84">
        <v>225</v>
      </c>
      <c r="O239" s="84">
        <v>670</v>
      </c>
      <c r="P239" s="85">
        <v>43990</v>
      </c>
      <c r="U239" s="80"/>
      <c r="V239" s="80"/>
      <c r="W239" s="80"/>
    </row>
    <row r="240" spans="1:247" s="84" customFormat="1" x14ac:dyDescent="0.25">
      <c r="A240" s="79" t="s">
        <v>1095</v>
      </c>
      <c r="B240" s="108" t="s">
        <v>1181</v>
      </c>
      <c r="C240" s="79" t="s">
        <v>1101</v>
      </c>
      <c r="D240" s="108" t="s">
        <v>1235</v>
      </c>
      <c r="E240" s="80">
        <v>0.43359999999999999</v>
      </c>
      <c r="F240" s="260"/>
      <c r="G240" s="82" t="str">
        <f t="shared" si="14"/>
        <v>X</v>
      </c>
      <c r="H240" s="82" t="str">
        <f t="shared" si="15"/>
        <v/>
      </c>
      <c r="I240" s="83" t="s">
        <v>22</v>
      </c>
      <c r="J240" s="83"/>
      <c r="K240" s="83"/>
      <c r="L240" s="83" t="s">
        <v>151</v>
      </c>
      <c r="M240" s="83"/>
      <c r="N240" s="84">
        <v>160</v>
      </c>
      <c r="O240" s="84">
        <v>369</v>
      </c>
      <c r="P240" s="85">
        <v>43990</v>
      </c>
      <c r="U240" s="80"/>
      <c r="V240" s="80"/>
      <c r="W240" s="80"/>
    </row>
    <row r="241" spans="1:247" s="127" customFormat="1" x14ac:dyDescent="0.25">
      <c r="A241" s="119"/>
      <c r="B241" s="120"/>
      <c r="C241" s="119"/>
      <c r="D241" s="120" t="s">
        <v>2511</v>
      </c>
      <c r="E241" s="121">
        <f>N241/O241</f>
        <v>0.44267114657706846</v>
      </c>
      <c r="F241" s="135"/>
      <c r="G241" s="122"/>
      <c r="H241" s="122"/>
      <c r="I241" s="123"/>
      <c r="J241" s="123"/>
      <c r="K241" s="123"/>
      <c r="L241" s="123"/>
      <c r="M241" s="123"/>
      <c r="N241" s="124">
        <f>SUM(N236:N240)</f>
        <v>1054</v>
      </c>
      <c r="O241" s="124">
        <f>SUM(O236:O240)</f>
        <v>2381</v>
      </c>
      <c r="P241" s="125"/>
      <c r="Q241" s="124"/>
      <c r="U241" s="126"/>
      <c r="V241" s="126"/>
      <c r="W241" s="126"/>
    </row>
    <row r="242" spans="1:247" s="88" customFormat="1" ht="14.25" customHeight="1" x14ac:dyDescent="0.25">
      <c r="A242" s="79" t="s">
        <v>2254</v>
      </c>
      <c r="B242" s="108" t="s">
        <v>2255</v>
      </c>
      <c r="C242" s="79" t="s">
        <v>2256</v>
      </c>
      <c r="D242" s="108" t="s">
        <v>2526</v>
      </c>
      <c r="E242" s="80">
        <v>0.38219999999999998</v>
      </c>
      <c r="F242" s="260"/>
      <c r="G242" s="82" t="str">
        <f t="shared" si="14"/>
        <v/>
      </c>
      <c r="H242" s="82" t="str">
        <f t="shared" si="15"/>
        <v>X</v>
      </c>
      <c r="I242" s="83"/>
      <c r="J242" s="83"/>
      <c r="K242" s="83"/>
      <c r="L242" s="83"/>
      <c r="M242" s="83"/>
      <c r="N242" s="84">
        <v>133</v>
      </c>
      <c r="O242" s="84">
        <v>348</v>
      </c>
      <c r="P242" s="85">
        <v>43973</v>
      </c>
      <c r="Q242" s="84"/>
      <c r="R242" s="84"/>
      <c r="S242" s="84"/>
      <c r="T242" s="84"/>
      <c r="U242" s="80"/>
      <c r="V242" s="80"/>
      <c r="W242" s="80"/>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4"/>
      <c r="DK242" s="84"/>
      <c r="DL242" s="84"/>
      <c r="DM242" s="84"/>
      <c r="DN242" s="84"/>
      <c r="DO242" s="84"/>
      <c r="DP242" s="84"/>
      <c r="DQ242" s="84"/>
      <c r="DR242" s="84"/>
      <c r="DS242" s="84"/>
      <c r="DT242" s="84"/>
      <c r="DU242" s="84"/>
      <c r="DV242" s="84"/>
      <c r="DW242" s="84"/>
      <c r="DX242" s="84"/>
      <c r="DY242" s="84"/>
      <c r="DZ242" s="84"/>
      <c r="EA242" s="84"/>
      <c r="EB242" s="84"/>
      <c r="EC242" s="84"/>
      <c r="ED242" s="84"/>
      <c r="EE242" s="84"/>
      <c r="EF242" s="84"/>
      <c r="EG242" s="84"/>
      <c r="EH242" s="84"/>
      <c r="EI242" s="84"/>
      <c r="EJ242" s="84"/>
      <c r="EK242" s="84"/>
      <c r="EL242" s="84"/>
      <c r="EM242" s="84"/>
      <c r="EN242" s="84"/>
      <c r="EO242" s="84"/>
      <c r="EP242" s="84"/>
      <c r="EQ242" s="84"/>
      <c r="ER242" s="84"/>
      <c r="ES242" s="84"/>
      <c r="ET242" s="84"/>
      <c r="EU242" s="84"/>
      <c r="EV242" s="84"/>
      <c r="EW242" s="84"/>
      <c r="EX242" s="84"/>
      <c r="EY242" s="84"/>
      <c r="EZ242" s="84"/>
      <c r="FA242" s="84"/>
      <c r="FB242" s="84"/>
      <c r="FC242" s="84"/>
      <c r="FD242" s="84"/>
      <c r="FE242" s="84"/>
      <c r="FF242" s="84"/>
      <c r="FG242" s="84"/>
      <c r="FH242" s="84"/>
      <c r="FI242" s="84"/>
      <c r="FJ242" s="84"/>
      <c r="FK242" s="84"/>
      <c r="FL242" s="84"/>
      <c r="FM242" s="84"/>
      <c r="FN242" s="84"/>
      <c r="FO242" s="84"/>
      <c r="FP242" s="84"/>
      <c r="FQ242" s="84"/>
      <c r="FR242" s="84"/>
      <c r="FS242" s="84"/>
      <c r="FT242" s="84"/>
      <c r="FU242" s="84"/>
      <c r="FV242" s="84"/>
      <c r="FW242" s="84"/>
      <c r="FX242" s="84"/>
      <c r="FY242" s="84"/>
      <c r="FZ242" s="84"/>
      <c r="GA242" s="84"/>
      <c r="GB242" s="84"/>
      <c r="GC242" s="84"/>
      <c r="GD242" s="84"/>
      <c r="GE242" s="84"/>
      <c r="GF242" s="84"/>
      <c r="GG242" s="84"/>
      <c r="GH242" s="84"/>
      <c r="GI242" s="84"/>
      <c r="GJ242" s="84"/>
      <c r="GK242" s="84"/>
      <c r="GL242" s="84"/>
      <c r="GM242" s="84"/>
      <c r="GN242" s="84"/>
      <c r="GO242" s="84"/>
      <c r="GP242" s="84"/>
      <c r="GQ242" s="84"/>
      <c r="GR242" s="84"/>
      <c r="GS242" s="84"/>
      <c r="GT242" s="84"/>
      <c r="GU242" s="84"/>
      <c r="GV242" s="84"/>
      <c r="GW242" s="84"/>
      <c r="GX242" s="84"/>
      <c r="GY242" s="84"/>
      <c r="GZ242" s="84"/>
      <c r="HA242" s="84"/>
      <c r="HB242" s="84"/>
      <c r="HC242" s="84"/>
      <c r="HD242" s="84"/>
      <c r="HE242" s="84"/>
      <c r="HF242" s="84"/>
      <c r="HG242" s="84"/>
      <c r="HH242" s="84"/>
      <c r="HI242" s="84"/>
      <c r="HJ242" s="84"/>
      <c r="HK242" s="84"/>
      <c r="HL242" s="84"/>
      <c r="HM242" s="84"/>
      <c r="HN242" s="84"/>
      <c r="HO242" s="84"/>
      <c r="HP242" s="84"/>
      <c r="HQ242" s="84"/>
      <c r="HR242" s="84"/>
      <c r="HS242" s="84"/>
      <c r="HT242" s="84"/>
      <c r="HU242" s="84"/>
      <c r="HV242" s="84"/>
      <c r="HW242" s="84"/>
      <c r="HX242" s="84"/>
      <c r="HY242" s="84"/>
      <c r="HZ242" s="84"/>
      <c r="IA242" s="84"/>
      <c r="IB242" s="84"/>
      <c r="IC242" s="84"/>
      <c r="ID242" s="84"/>
      <c r="IE242" s="84"/>
      <c r="IF242" s="84"/>
      <c r="IG242" s="84"/>
      <c r="IH242" s="84"/>
      <c r="II242" s="84"/>
      <c r="IJ242" s="84"/>
      <c r="IK242" s="84"/>
      <c r="IL242" s="84"/>
      <c r="IM242" s="84"/>
    </row>
    <row r="243" spans="1:247" s="88" customFormat="1" ht="14.25" customHeight="1" x14ac:dyDescent="0.25">
      <c r="A243" s="79" t="s">
        <v>2254</v>
      </c>
      <c r="B243" s="108" t="s">
        <v>2255</v>
      </c>
      <c r="C243" s="79" t="s">
        <v>2257</v>
      </c>
      <c r="D243" s="108" t="s">
        <v>2258</v>
      </c>
      <c r="E243" s="80">
        <v>0.35610000000000003</v>
      </c>
      <c r="F243" s="260"/>
      <c r="G243" s="82" t="str">
        <f t="shared" si="14"/>
        <v/>
      </c>
      <c r="H243" s="82" t="str">
        <f t="shared" si="15"/>
        <v>X</v>
      </c>
      <c r="I243" s="83"/>
      <c r="J243" s="83"/>
      <c r="K243" s="83"/>
      <c r="L243" s="83"/>
      <c r="M243" s="83"/>
      <c r="N243" s="84">
        <v>94</v>
      </c>
      <c r="O243" s="84">
        <v>264</v>
      </c>
      <c r="P243" s="85">
        <v>43973</v>
      </c>
      <c r="Q243" s="84"/>
      <c r="R243" s="84"/>
      <c r="S243" s="84"/>
      <c r="T243" s="84"/>
      <c r="U243" s="80"/>
      <c r="V243" s="80"/>
      <c r="W243" s="80"/>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4"/>
      <c r="DK243" s="84"/>
      <c r="DL243" s="84"/>
      <c r="DM243" s="84"/>
      <c r="DN243" s="84"/>
      <c r="DO243" s="84"/>
      <c r="DP243" s="84"/>
      <c r="DQ243" s="84"/>
      <c r="DR243" s="84"/>
      <c r="DS243" s="84"/>
      <c r="DT243" s="84"/>
      <c r="DU243" s="84"/>
      <c r="DV243" s="84"/>
      <c r="DW243" s="84"/>
      <c r="DX243" s="84"/>
      <c r="DY243" s="84"/>
      <c r="DZ243" s="84"/>
      <c r="EA243" s="84"/>
      <c r="EB243" s="84"/>
      <c r="EC243" s="84"/>
      <c r="ED243" s="84"/>
      <c r="EE243" s="84"/>
      <c r="EF243" s="84"/>
      <c r="EG243" s="84"/>
      <c r="EH243" s="84"/>
      <c r="EI243" s="84"/>
      <c r="EJ243" s="84"/>
      <c r="EK243" s="84"/>
      <c r="EL243" s="84"/>
      <c r="EM243" s="84"/>
      <c r="EN243" s="84"/>
      <c r="EO243" s="84"/>
      <c r="EP243" s="84"/>
      <c r="EQ243" s="84"/>
      <c r="ER243" s="84"/>
      <c r="ES243" s="84"/>
      <c r="ET243" s="84"/>
      <c r="EU243" s="84"/>
      <c r="EV243" s="84"/>
      <c r="EW243" s="84"/>
      <c r="EX243" s="84"/>
      <c r="EY243" s="84"/>
      <c r="EZ243" s="84"/>
      <c r="FA243" s="84"/>
      <c r="FB243" s="84"/>
      <c r="FC243" s="84"/>
      <c r="FD243" s="84"/>
      <c r="FE243" s="84"/>
      <c r="FF243" s="84"/>
      <c r="FG243" s="84"/>
      <c r="FH243" s="84"/>
      <c r="FI243" s="84"/>
      <c r="FJ243" s="84"/>
      <c r="FK243" s="84"/>
      <c r="FL243" s="84"/>
      <c r="FM243" s="84"/>
      <c r="FN243" s="84"/>
      <c r="FO243" s="84"/>
      <c r="FP243" s="84"/>
      <c r="FQ243" s="84"/>
      <c r="FR243" s="84"/>
      <c r="FS243" s="84"/>
      <c r="FT243" s="84"/>
      <c r="FU243" s="84"/>
      <c r="FV243" s="84"/>
      <c r="FW243" s="84"/>
      <c r="FX243" s="84"/>
      <c r="FY243" s="84"/>
      <c r="FZ243" s="84"/>
      <c r="GA243" s="84"/>
      <c r="GB243" s="84"/>
      <c r="GC243" s="84"/>
      <c r="GD243" s="84"/>
      <c r="GE243" s="84"/>
      <c r="GF243" s="84"/>
      <c r="GG243" s="84"/>
      <c r="GH243" s="84"/>
      <c r="GI243" s="84"/>
      <c r="GJ243" s="84"/>
      <c r="GK243" s="84"/>
      <c r="GL243" s="84"/>
      <c r="GM243" s="84"/>
      <c r="GN243" s="84"/>
      <c r="GO243" s="84"/>
      <c r="GP243" s="84"/>
      <c r="GQ243" s="84"/>
      <c r="GR243" s="84"/>
      <c r="GS243" s="84"/>
      <c r="GT243" s="84"/>
      <c r="GU243" s="84"/>
      <c r="GV243" s="84"/>
      <c r="GW243" s="84"/>
      <c r="GX243" s="84"/>
      <c r="GY243" s="84"/>
      <c r="GZ243" s="84"/>
      <c r="HA243" s="84"/>
      <c r="HB243" s="84"/>
      <c r="HC243" s="84"/>
      <c r="HD243" s="84"/>
      <c r="HE243" s="84"/>
      <c r="HF243" s="84"/>
      <c r="HG243" s="84"/>
      <c r="HH243" s="84"/>
      <c r="HI243" s="84"/>
      <c r="HJ243" s="84"/>
      <c r="HK243" s="84"/>
      <c r="HL243" s="84"/>
      <c r="HM243" s="84"/>
      <c r="HN243" s="84"/>
      <c r="HO243" s="84"/>
      <c r="HP243" s="84"/>
      <c r="HQ243" s="84"/>
      <c r="HR243" s="84"/>
      <c r="HS243" s="84"/>
      <c r="HT243" s="84"/>
      <c r="HU243" s="84"/>
      <c r="HV243" s="84"/>
      <c r="HW243" s="84"/>
      <c r="HX243" s="84"/>
      <c r="HY243" s="84"/>
      <c r="HZ243" s="84"/>
      <c r="IA243" s="84"/>
      <c r="IB243" s="84"/>
      <c r="IC243" s="84"/>
      <c r="ID243" s="84"/>
      <c r="IE243" s="84"/>
      <c r="IF243" s="84"/>
      <c r="IG243" s="84"/>
      <c r="IH243" s="84"/>
      <c r="II243" s="84"/>
      <c r="IJ243" s="84"/>
      <c r="IK243" s="84"/>
      <c r="IL243" s="84"/>
      <c r="IM243" s="84"/>
    </row>
    <row r="244" spans="1:247" s="136" customFormat="1" ht="14.25" customHeight="1" x14ac:dyDescent="0.25">
      <c r="A244" s="119"/>
      <c r="B244" s="120"/>
      <c r="C244" s="119"/>
      <c r="D244" s="120" t="s">
        <v>2511</v>
      </c>
      <c r="E244" s="121">
        <f>N244/O244</f>
        <v>0.37091503267973858</v>
      </c>
      <c r="F244" s="135"/>
      <c r="G244" s="122"/>
      <c r="H244" s="122"/>
      <c r="I244" s="123"/>
      <c r="J244" s="123"/>
      <c r="K244" s="123"/>
      <c r="L244" s="123"/>
      <c r="M244" s="123"/>
      <c r="N244" s="124">
        <f>SUM(N242:N243)</f>
        <v>227</v>
      </c>
      <c r="O244" s="124">
        <f>SUM(O242:O243)</f>
        <v>612</v>
      </c>
      <c r="P244" s="125"/>
      <c r="Q244" s="124"/>
      <c r="R244" s="127"/>
      <c r="S244" s="127"/>
      <c r="T244" s="127"/>
      <c r="U244" s="126"/>
      <c r="V244" s="126"/>
      <c r="W244" s="126"/>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c r="DK244" s="127"/>
      <c r="DL244" s="127"/>
      <c r="DM244" s="127"/>
      <c r="DN244" s="127"/>
      <c r="DO244" s="127"/>
      <c r="DP244" s="127"/>
      <c r="DQ244" s="127"/>
      <c r="DR244" s="127"/>
      <c r="DS244" s="127"/>
      <c r="DT244" s="127"/>
      <c r="DU244" s="127"/>
      <c r="DV244" s="127"/>
      <c r="DW244" s="127"/>
      <c r="DX244" s="127"/>
      <c r="DY244" s="127"/>
      <c r="DZ244" s="127"/>
      <c r="EA244" s="127"/>
      <c r="EB244" s="127"/>
      <c r="EC244" s="127"/>
      <c r="ED244" s="127"/>
      <c r="EE244" s="127"/>
      <c r="EF244" s="127"/>
      <c r="EG244" s="127"/>
      <c r="EH244" s="127"/>
      <c r="EI244" s="127"/>
      <c r="EJ244" s="127"/>
      <c r="EK244" s="127"/>
      <c r="EL244" s="127"/>
      <c r="EM244" s="127"/>
      <c r="EN244" s="127"/>
      <c r="EO244" s="127"/>
      <c r="EP244" s="127"/>
      <c r="EQ244" s="127"/>
      <c r="ER244" s="127"/>
      <c r="ES244" s="127"/>
      <c r="ET244" s="127"/>
      <c r="EU244" s="127"/>
      <c r="EV244" s="127"/>
      <c r="EW244" s="127"/>
      <c r="EX244" s="127"/>
      <c r="EY244" s="127"/>
      <c r="EZ244" s="127"/>
      <c r="FA244" s="127"/>
      <c r="FB244" s="127"/>
      <c r="FC244" s="127"/>
      <c r="FD244" s="127"/>
      <c r="FE244" s="127"/>
      <c r="FF244" s="127"/>
      <c r="FG244" s="127"/>
      <c r="FH244" s="127"/>
      <c r="FI244" s="127"/>
      <c r="FJ244" s="127"/>
      <c r="FK244" s="127"/>
      <c r="FL244" s="127"/>
      <c r="FM244" s="127"/>
      <c r="FN244" s="127"/>
      <c r="FO244" s="127"/>
      <c r="FP244" s="127"/>
      <c r="FQ244" s="127"/>
      <c r="FR244" s="127"/>
      <c r="FS244" s="127"/>
      <c r="FT244" s="127"/>
      <c r="FU244" s="127"/>
      <c r="FV244" s="127"/>
      <c r="FW244" s="127"/>
      <c r="FX244" s="127"/>
      <c r="FY244" s="127"/>
      <c r="FZ244" s="127"/>
      <c r="GA244" s="127"/>
      <c r="GB244" s="127"/>
      <c r="GC244" s="127"/>
      <c r="GD244" s="127"/>
      <c r="GE244" s="127"/>
      <c r="GF244" s="127"/>
      <c r="GG244" s="127"/>
      <c r="GH244" s="127"/>
      <c r="GI244" s="127"/>
      <c r="GJ244" s="127"/>
      <c r="GK244" s="127"/>
      <c r="GL244" s="127"/>
      <c r="GM244" s="127"/>
      <c r="GN244" s="127"/>
      <c r="GO244" s="127"/>
      <c r="GP244" s="127"/>
      <c r="GQ244" s="127"/>
      <c r="GR244" s="127"/>
      <c r="GS244" s="127"/>
      <c r="GT244" s="127"/>
      <c r="GU244" s="127"/>
      <c r="GV244" s="127"/>
      <c r="GW244" s="127"/>
      <c r="GX244" s="127"/>
      <c r="GY244" s="127"/>
      <c r="GZ244" s="127"/>
      <c r="HA244" s="127"/>
      <c r="HB244" s="127"/>
      <c r="HC244" s="127"/>
      <c r="HD244" s="127"/>
      <c r="HE244" s="127"/>
      <c r="HF244" s="127"/>
      <c r="HG244" s="127"/>
      <c r="HH244" s="127"/>
      <c r="HI244" s="127"/>
      <c r="HJ244" s="127"/>
      <c r="HK244" s="127"/>
      <c r="HL244" s="127"/>
      <c r="HM244" s="127"/>
      <c r="HN244" s="127"/>
      <c r="HO244" s="127"/>
      <c r="HP244" s="127"/>
      <c r="HQ244" s="127"/>
      <c r="HR244" s="127"/>
      <c r="HS244" s="127"/>
      <c r="HT244" s="127"/>
      <c r="HU244" s="127"/>
      <c r="HV244" s="127"/>
      <c r="HW244" s="127"/>
      <c r="HX244" s="127"/>
      <c r="HY244" s="127"/>
      <c r="HZ244" s="127"/>
      <c r="IA244" s="127"/>
      <c r="IB244" s="127"/>
      <c r="IC244" s="127"/>
      <c r="ID244" s="127"/>
      <c r="IE244" s="127"/>
      <c r="IF244" s="127"/>
      <c r="IG244" s="127"/>
      <c r="IH244" s="127"/>
      <c r="II244" s="127"/>
      <c r="IJ244" s="127"/>
      <c r="IK244" s="127"/>
      <c r="IL244" s="127"/>
      <c r="IM244" s="127"/>
    </row>
    <row r="245" spans="1:247" s="88" customFormat="1" ht="14.25" customHeight="1" x14ac:dyDescent="0.25">
      <c r="A245" s="79" t="s">
        <v>786</v>
      </c>
      <c r="B245" s="79" t="s">
        <v>1182</v>
      </c>
      <c r="C245" s="79" t="s">
        <v>787</v>
      </c>
      <c r="D245" s="79" t="s">
        <v>788</v>
      </c>
      <c r="E245" s="80">
        <v>0.2462</v>
      </c>
      <c r="F245" s="260"/>
      <c r="G245" s="82" t="str">
        <f t="shared" si="14"/>
        <v/>
      </c>
      <c r="H245" s="82" t="str">
        <f t="shared" si="15"/>
        <v/>
      </c>
      <c r="I245" s="83"/>
      <c r="J245" s="83"/>
      <c r="K245" s="83"/>
      <c r="L245" s="83"/>
      <c r="M245" s="83"/>
      <c r="N245" s="84">
        <v>162</v>
      </c>
      <c r="O245" s="84">
        <v>658</v>
      </c>
      <c r="P245" s="85">
        <v>43922</v>
      </c>
      <c r="Q245" s="84"/>
      <c r="R245" s="84"/>
      <c r="S245" s="84"/>
      <c r="T245" s="84"/>
      <c r="U245" s="80"/>
      <c r="V245" s="80"/>
      <c r="W245" s="80"/>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4"/>
      <c r="DK245" s="84"/>
      <c r="DL245" s="84"/>
      <c r="DM245" s="84"/>
      <c r="DN245" s="84"/>
      <c r="DO245" s="84"/>
      <c r="DP245" s="84"/>
      <c r="DQ245" s="84"/>
      <c r="DR245" s="84"/>
      <c r="DS245" s="84"/>
      <c r="DT245" s="84"/>
      <c r="DU245" s="84"/>
      <c r="DV245" s="84"/>
      <c r="DW245" s="84"/>
      <c r="DX245" s="84"/>
      <c r="DY245" s="84"/>
      <c r="DZ245" s="84"/>
      <c r="EA245" s="84"/>
      <c r="EB245" s="84"/>
      <c r="EC245" s="84"/>
      <c r="ED245" s="84"/>
      <c r="EE245" s="84"/>
      <c r="EF245" s="84"/>
      <c r="EG245" s="84"/>
      <c r="EH245" s="84"/>
      <c r="EI245" s="84"/>
      <c r="EJ245" s="84"/>
      <c r="EK245" s="84"/>
      <c r="EL245" s="84"/>
      <c r="EM245" s="84"/>
      <c r="EN245" s="84"/>
      <c r="EO245" s="84"/>
      <c r="EP245" s="84"/>
      <c r="EQ245" s="84"/>
      <c r="ER245" s="84"/>
      <c r="ES245" s="84"/>
      <c r="ET245" s="84"/>
      <c r="EU245" s="84"/>
      <c r="EV245" s="84"/>
      <c r="EW245" s="84"/>
      <c r="EX245" s="84"/>
      <c r="EY245" s="84"/>
      <c r="EZ245" s="84"/>
      <c r="FA245" s="84"/>
      <c r="FB245" s="84"/>
      <c r="FC245" s="84"/>
      <c r="FD245" s="84"/>
      <c r="FE245" s="84"/>
      <c r="FF245" s="84"/>
      <c r="FG245" s="84"/>
      <c r="FH245" s="84"/>
      <c r="FI245" s="84"/>
      <c r="FJ245" s="84"/>
      <c r="FK245" s="84"/>
      <c r="FL245" s="84"/>
      <c r="FM245" s="84"/>
      <c r="FN245" s="84"/>
      <c r="FO245" s="84"/>
      <c r="FP245" s="84"/>
      <c r="FQ245" s="84"/>
      <c r="FR245" s="84"/>
      <c r="FS245" s="84"/>
      <c r="FT245" s="84"/>
      <c r="FU245" s="84"/>
      <c r="FV245" s="84"/>
      <c r="FW245" s="84"/>
      <c r="FX245" s="84"/>
      <c r="FY245" s="84"/>
      <c r="FZ245" s="84"/>
      <c r="GA245" s="84"/>
      <c r="GB245" s="84"/>
      <c r="GC245" s="84"/>
      <c r="GD245" s="84"/>
      <c r="GE245" s="84"/>
      <c r="GF245" s="84"/>
      <c r="GG245" s="84"/>
      <c r="GH245" s="84"/>
      <c r="GI245" s="84"/>
      <c r="GJ245" s="84"/>
      <c r="GK245" s="84"/>
      <c r="GL245" s="84"/>
      <c r="GM245" s="84"/>
      <c r="GN245" s="84"/>
      <c r="GO245" s="84"/>
      <c r="GP245" s="84"/>
      <c r="GQ245" s="84"/>
      <c r="GR245" s="84"/>
      <c r="GS245" s="84"/>
      <c r="GT245" s="84"/>
      <c r="GU245" s="84"/>
      <c r="GV245" s="84"/>
      <c r="GW245" s="84"/>
      <c r="GX245" s="84"/>
      <c r="GY245" s="84"/>
      <c r="GZ245" s="84"/>
      <c r="HA245" s="84"/>
      <c r="HB245" s="84"/>
      <c r="HC245" s="84"/>
      <c r="HD245" s="84"/>
      <c r="HE245" s="84"/>
      <c r="HF245" s="84"/>
      <c r="HG245" s="84"/>
      <c r="HH245" s="84"/>
      <c r="HI245" s="84"/>
      <c r="HJ245" s="84"/>
      <c r="HK245" s="84"/>
      <c r="HL245" s="84"/>
      <c r="HM245" s="84"/>
      <c r="HN245" s="84"/>
      <c r="HO245" s="84"/>
      <c r="HP245" s="84"/>
      <c r="HQ245" s="84"/>
      <c r="HR245" s="84"/>
      <c r="HS245" s="84"/>
      <c r="HT245" s="84"/>
      <c r="HU245" s="84"/>
      <c r="HV245" s="84"/>
      <c r="HW245" s="84"/>
      <c r="HX245" s="84"/>
      <c r="HY245" s="84"/>
      <c r="HZ245" s="84"/>
      <c r="IA245" s="84"/>
      <c r="IB245" s="84"/>
      <c r="IC245" s="84"/>
      <c r="ID245" s="84"/>
      <c r="IE245" s="84"/>
      <c r="IF245" s="84"/>
      <c r="IG245" s="84"/>
      <c r="IH245" s="84"/>
      <c r="II245" s="84"/>
      <c r="IJ245" s="84"/>
      <c r="IK245" s="84"/>
      <c r="IL245" s="84"/>
      <c r="IM245" s="84"/>
    </row>
    <row r="246" spans="1:247" s="88" customFormat="1" ht="14.25" customHeight="1" x14ac:dyDescent="0.25">
      <c r="A246" s="79" t="s">
        <v>786</v>
      </c>
      <c r="B246" s="79" t="s">
        <v>1182</v>
      </c>
      <c r="C246" s="79" t="s">
        <v>791</v>
      </c>
      <c r="D246" s="79" t="s">
        <v>1236</v>
      </c>
      <c r="E246" s="80">
        <v>0.30230000000000001</v>
      </c>
      <c r="F246" s="260"/>
      <c r="G246" s="82" t="str">
        <f t="shared" si="14"/>
        <v/>
      </c>
      <c r="H246" s="82" t="str">
        <f t="shared" si="15"/>
        <v>X</v>
      </c>
      <c r="I246" s="83"/>
      <c r="J246" s="83"/>
      <c r="K246" s="83"/>
      <c r="L246" s="83"/>
      <c r="M246" s="83"/>
      <c r="N246" s="84">
        <v>221</v>
      </c>
      <c r="O246" s="84">
        <v>731</v>
      </c>
      <c r="P246" s="85">
        <v>43922</v>
      </c>
      <c r="Q246" s="84"/>
      <c r="R246" s="84"/>
      <c r="S246" s="84"/>
      <c r="T246" s="84"/>
      <c r="U246" s="80"/>
      <c r="V246" s="80"/>
      <c r="W246" s="80"/>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c r="DB246" s="84"/>
      <c r="DC246" s="84"/>
      <c r="DD246" s="84"/>
      <c r="DE246" s="84"/>
      <c r="DF246" s="84"/>
      <c r="DG246" s="84"/>
      <c r="DH246" s="84"/>
      <c r="DI246" s="84"/>
      <c r="DJ246" s="84"/>
      <c r="DK246" s="84"/>
      <c r="DL246" s="84"/>
      <c r="DM246" s="84"/>
      <c r="DN246" s="84"/>
      <c r="DO246" s="84"/>
      <c r="DP246" s="84"/>
      <c r="DQ246" s="84"/>
      <c r="DR246" s="84"/>
      <c r="DS246" s="84"/>
      <c r="DT246" s="84"/>
      <c r="DU246" s="84"/>
      <c r="DV246" s="84"/>
      <c r="DW246" s="84"/>
      <c r="DX246" s="84"/>
      <c r="DY246" s="84"/>
      <c r="DZ246" s="84"/>
      <c r="EA246" s="84"/>
      <c r="EB246" s="84"/>
      <c r="EC246" s="84"/>
      <c r="ED246" s="84"/>
      <c r="EE246" s="84"/>
      <c r="EF246" s="84"/>
      <c r="EG246" s="84"/>
      <c r="EH246" s="84"/>
      <c r="EI246" s="84"/>
      <c r="EJ246" s="84"/>
      <c r="EK246" s="84"/>
      <c r="EL246" s="84"/>
      <c r="EM246" s="84"/>
      <c r="EN246" s="84"/>
      <c r="EO246" s="84"/>
      <c r="EP246" s="84"/>
      <c r="EQ246" s="84"/>
      <c r="ER246" s="84"/>
      <c r="ES246" s="84"/>
      <c r="ET246" s="84"/>
      <c r="EU246" s="84"/>
      <c r="EV246" s="84"/>
      <c r="EW246" s="84"/>
      <c r="EX246" s="84"/>
      <c r="EY246" s="84"/>
      <c r="EZ246" s="84"/>
      <c r="FA246" s="84"/>
      <c r="FB246" s="84"/>
      <c r="FC246" s="84"/>
      <c r="FD246" s="84"/>
      <c r="FE246" s="84"/>
      <c r="FF246" s="84"/>
      <c r="FG246" s="84"/>
      <c r="FH246" s="84"/>
      <c r="FI246" s="84"/>
      <c r="FJ246" s="84"/>
      <c r="FK246" s="84"/>
      <c r="FL246" s="84"/>
      <c r="FM246" s="84"/>
      <c r="FN246" s="84"/>
      <c r="FO246" s="84"/>
      <c r="FP246" s="84"/>
      <c r="FQ246" s="84"/>
      <c r="FR246" s="84"/>
      <c r="FS246" s="84"/>
      <c r="FT246" s="84"/>
      <c r="FU246" s="84"/>
      <c r="FV246" s="84"/>
      <c r="FW246" s="84"/>
      <c r="FX246" s="84"/>
      <c r="FY246" s="84"/>
      <c r="FZ246" s="84"/>
      <c r="GA246" s="84"/>
      <c r="GB246" s="84"/>
      <c r="GC246" s="84"/>
      <c r="GD246" s="84"/>
      <c r="GE246" s="84"/>
      <c r="GF246" s="84"/>
      <c r="GG246" s="84"/>
      <c r="GH246" s="84"/>
      <c r="GI246" s="84"/>
      <c r="GJ246" s="84"/>
      <c r="GK246" s="84"/>
      <c r="GL246" s="84"/>
      <c r="GM246" s="84"/>
      <c r="GN246" s="84"/>
      <c r="GO246" s="84"/>
      <c r="GP246" s="84"/>
      <c r="GQ246" s="84"/>
      <c r="GR246" s="84"/>
      <c r="GS246" s="84"/>
      <c r="GT246" s="84"/>
      <c r="GU246" s="84"/>
      <c r="GV246" s="84"/>
      <c r="GW246" s="84"/>
      <c r="GX246" s="84"/>
      <c r="GY246" s="84"/>
      <c r="GZ246" s="84"/>
      <c r="HA246" s="84"/>
      <c r="HB246" s="84"/>
      <c r="HC246" s="84"/>
      <c r="HD246" s="84"/>
      <c r="HE246" s="84"/>
      <c r="HF246" s="84"/>
      <c r="HG246" s="84"/>
      <c r="HH246" s="84"/>
      <c r="HI246" s="84"/>
      <c r="HJ246" s="84"/>
      <c r="HK246" s="84"/>
      <c r="HL246" s="84"/>
      <c r="HM246" s="84"/>
      <c r="HN246" s="84"/>
      <c r="HO246" s="84"/>
      <c r="HP246" s="84"/>
      <c r="HQ246" s="84"/>
      <c r="HR246" s="84"/>
      <c r="HS246" s="84"/>
      <c r="HT246" s="84"/>
      <c r="HU246" s="84"/>
      <c r="HV246" s="84"/>
      <c r="HW246" s="84"/>
      <c r="HX246" s="84"/>
      <c r="HY246" s="84"/>
      <c r="HZ246" s="84"/>
      <c r="IA246" s="84"/>
      <c r="IB246" s="84"/>
      <c r="IC246" s="84"/>
      <c r="ID246" s="84"/>
      <c r="IE246" s="84"/>
      <c r="IF246" s="84"/>
      <c r="IG246" s="84"/>
      <c r="IH246" s="84"/>
      <c r="II246" s="84"/>
      <c r="IJ246" s="84"/>
      <c r="IK246" s="84"/>
      <c r="IL246" s="84"/>
      <c r="IM246" s="84"/>
    </row>
    <row r="247" spans="1:247" s="88" customFormat="1" ht="14.25" customHeight="1" x14ac:dyDescent="0.25">
      <c r="A247" s="79" t="s">
        <v>786</v>
      </c>
      <c r="B247" s="79" t="s">
        <v>1182</v>
      </c>
      <c r="C247" s="79" t="s">
        <v>789</v>
      </c>
      <c r="D247" s="79" t="s">
        <v>790</v>
      </c>
      <c r="E247" s="80">
        <v>0.29249999999999998</v>
      </c>
      <c r="F247" s="260"/>
      <c r="G247" s="82" t="str">
        <f t="shared" si="14"/>
        <v/>
      </c>
      <c r="H247" s="82" t="str">
        <f t="shared" si="15"/>
        <v/>
      </c>
      <c r="I247" s="83"/>
      <c r="J247" s="83"/>
      <c r="K247" s="83"/>
      <c r="L247" s="83"/>
      <c r="M247" s="83"/>
      <c r="N247" s="84">
        <v>129</v>
      </c>
      <c r="O247" s="84">
        <v>441</v>
      </c>
      <c r="P247" s="85">
        <v>43922</v>
      </c>
      <c r="Q247" s="84"/>
      <c r="R247" s="84"/>
      <c r="S247" s="84"/>
      <c r="T247" s="84"/>
      <c r="U247" s="80"/>
      <c r="V247" s="80"/>
      <c r="W247" s="80"/>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c r="DB247" s="84"/>
      <c r="DC247" s="84"/>
      <c r="DD247" s="84"/>
      <c r="DE247" s="84"/>
      <c r="DF247" s="84"/>
      <c r="DG247" s="84"/>
      <c r="DH247" s="84"/>
      <c r="DI247" s="84"/>
      <c r="DJ247" s="84"/>
      <c r="DK247" s="84"/>
      <c r="DL247" s="84"/>
      <c r="DM247" s="84"/>
      <c r="DN247" s="84"/>
      <c r="DO247" s="84"/>
      <c r="DP247" s="84"/>
      <c r="DQ247" s="84"/>
      <c r="DR247" s="84"/>
      <c r="DS247" s="84"/>
      <c r="DT247" s="84"/>
      <c r="DU247" s="84"/>
      <c r="DV247" s="84"/>
      <c r="DW247" s="84"/>
      <c r="DX247" s="84"/>
      <c r="DY247" s="84"/>
      <c r="DZ247" s="84"/>
      <c r="EA247" s="84"/>
      <c r="EB247" s="84"/>
      <c r="EC247" s="84"/>
      <c r="ED247" s="84"/>
      <c r="EE247" s="84"/>
      <c r="EF247" s="84"/>
      <c r="EG247" s="84"/>
      <c r="EH247" s="84"/>
      <c r="EI247" s="84"/>
      <c r="EJ247" s="84"/>
      <c r="EK247" s="84"/>
      <c r="EL247" s="84"/>
      <c r="EM247" s="84"/>
      <c r="EN247" s="84"/>
      <c r="EO247" s="84"/>
      <c r="EP247" s="84"/>
      <c r="EQ247" s="84"/>
      <c r="ER247" s="84"/>
      <c r="ES247" s="84"/>
      <c r="ET247" s="84"/>
      <c r="EU247" s="84"/>
      <c r="EV247" s="84"/>
      <c r="EW247" s="84"/>
      <c r="EX247" s="84"/>
      <c r="EY247" s="84"/>
      <c r="EZ247" s="84"/>
      <c r="FA247" s="84"/>
      <c r="FB247" s="84"/>
      <c r="FC247" s="84"/>
      <c r="FD247" s="84"/>
      <c r="FE247" s="84"/>
      <c r="FF247" s="84"/>
      <c r="FG247" s="84"/>
      <c r="FH247" s="84"/>
      <c r="FI247" s="84"/>
      <c r="FJ247" s="84"/>
      <c r="FK247" s="84"/>
      <c r="FL247" s="84"/>
      <c r="FM247" s="84"/>
      <c r="FN247" s="84"/>
      <c r="FO247" s="84"/>
      <c r="FP247" s="84"/>
      <c r="FQ247" s="84"/>
      <c r="FR247" s="84"/>
      <c r="FS247" s="84"/>
      <c r="FT247" s="84"/>
      <c r="FU247" s="84"/>
      <c r="FV247" s="84"/>
      <c r="FW247" s="84"/>
      <c r="FX247" s="84"/>
      <c r="FY247" s="84"/>
      <c r="FZ247" s="84"/>
      <c r="GA247" s="84"/>
      <c r="GB247" s="84"/>
      <c r="GC247" s="84"/>
      <c r="GD247" s="84"/>
      <c r="GE247" s="84"/>
      <c r="GF247" s="84"/>
      <c r="GG247" s="84"/>
      <c r="GH247" s="84"/>
      <c r="GI247" s="84"/>
      <c r="GJ247" s="84"/>
      <c r="GK247" s="84"/>
      <c r="GL247" s="84"/>
      <c r="GM247" s="84"/>
      <c r="GN247" s="84"/>
      <c r="GO247" s="84"/>
      <c r="GP247" s="84"/>
      <c r="GQ247" s="84"/>
      <c r="GR247" s="84"/>
      <c r="GS247" s="84"/>
      <c r="GT247" s="84"/>
      <c r="GU247" s="84"/>
      <c r="GV247" s="84"/>
      <c r="GW247" s="84"/>
      <c r="GX247" s="84"/>
      <c r="GY247" s="84"/>
      <c r="GZ247" s="84"/>
      <c r="HA247" s="84"/>
      <c r="HB247" s="84"/>
      <c r="HC247" s="84"/>
      <c r="HD247" s="84"/>
      <c r="HE247" s="84"/>
      <c r="HF247" s="84"/>
      <c r="HG247" s="84"/>
      <c r="HH247" s="84"/>
      <c r="HI247" s="84"/>
      <c r="HJ247" s="84"/>
      <c r="HK247" s="84"/>
      <c r="HL247" s="84"/>
      <c r="HM247" s="84"/>
      <c r="HN247" s="84"/>
      <c r="HO247" s="84"/>
      <c r="HP247" s="84"/>
      <c r="HQ247" s="84"/>
      <c r="HR247" s="84"/>
      <c r="HS247" s="84"/>
      <c r="HT247" s="84"/>
      <c r="HU247" s="84"/>
      <c r="HV247" s="84"/>
      <c r="HW247" s="84"/>
      <c r="HX247" s="84"/>
      <c r="HY247" s="84"/>
      <c r="HZ247" s="84"/>
      <c r="IA247" s="84"/>
      <c r="IB247" s="84"/>
      <c r="IC247" s="84"/>
      <c r="ID247" s="84"/>
      <c r="IE247" s="84"/>
      <c r="IF247" s="84"/>
      <c r="IG247" s="84"/>
      <c r="IH247" s="84"/>
      <c r="II247" s="84"/>
      <c r="IJ247" s="84"/>
      <c r="IK247" s="84"/>
      <c r="IL247" s="84"/>
      <c r="IM247" s="84"/>
    </row>
    <row r="248" spans="1:247" s="136" customFormat="1" ht="14.25" customHeight="1" x14ac:dyDescent="0.25">
      <c r="A248" s="119"/>
      <c r="B248" s="119"/>
      <c r="C248" s="119"/>
      <c r="D248" s="120" t="s">
        <v>2511</v>
      </c>
      <c r="E248" s="121">
        <f>N248/O248</f>
        <v>0.27978142076502732</v>
      </c>
      <c r="F248" s="135"/>
      <c r="G248" s="122"/>
      <c r="H248" s="122"/>
      <c r="I248" s="123"/>
      <c r="J248" s="123"/>
      <c r="K248" s="123"/>
      <c r="L248" s="123"/>
      <c r="M248" s="123"/>
      <c r="N248" s="124">
        <f>SUM(N245:N247)</f>
        <v>512</v>
      </c>
      <c r="O248" s="124">
        <f>SUM(O245:O247)</f>
        <v>1830</v>
      </c>
      <c r="P248" s="125"/>
      <c r="Q248" s="124"/>
      <c r="R248" s="127"/>
      <c r="S248" s="127"/>
      <c r="T248" s="127"/>
      <c r="U248" s="126"/>
      <c r="V248" s="126"/>
      <c r="W248" s="126"/>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c r="DF248" s="127"/>
      <c r="DG248" s="127"/>
      <c r="DH248" s="127"/>
      <c r="DI248" s="127"/>
      <c r="DJ248" s="127"/>
      <c r="DK248" s="127"/>
      <c r="DL248" s="127"/>
      <c r="DM248" s="127"/>
      <c r="DN248" s="127"/>
      <c r="DO248" s="127"/>
      <c r="DP248" s="127"/>
      <c r="DQ248" s="127"/>
      <c r="DR248" s="127"/>
      <c r="DS248" s="127"/>
      <c r="DT248" s="127"/>
      <c r="DU248" s="127"/>
      <c r="DV248" s="127"/>
      <c r="DW248" s="127"/>
      <c r="DX248" s="127"/>
      <c r="DY248" s="127"/>
      <c r="DZ248" s="127"/>
      <c r="EA248" s="127"/>
      <c r="EB248" s="127"/>
      <c r="EC248" s="127"/>
      <c r="ED248" s="127"/>
      <c r="EE248" s="127"/>
      <c r="EF248" s="127"/>
      <c r="EG248" s="127"/>
      <c r="EH248" s="127"/>
      <c r="EI248" s="127"/>
      <c r="EJ248" s="127"/>
      <c r="EK248" s="127"/>
      <c r="EL248" s="127"/>
      <c r="EM248" s="127"/>
      <c r="EN248" s="127"/>
      <c r="EO248" s="127"/>
      <c r="EP248" s="127"/>
      <c r="EQ248" s="127"/>
      <c r="ER248" s="127"/>
      <c r="ES248" s="127"/>
      <c r="ET248" s="127"/>
      <c r="EU248" s="127"/>
      <c r="EV248" s="127"/>
      <c r="EW248" s="127"/>
      <c r="EX248" s="127"/>
      <c r="EY248" s="127"/>
      <c r="EZ248" s="127"/>
      <c r="FA248" s="127"/>
      <c r="FB248" s="127"/>
      <c r="FC248" s="127"/>
      <c r="FD248" s="127"/>
      <c r="FE248" s="127"/>
      <c r="FF248" s="127"/>
      <c r="FG248" s="127"/>
      <c r="FH248" s="127"/>
      <c r="FI248" s="127"/>
      <c r="FJ248" s="127"/>
      <c r="FK248" s="127"/>
      <c r="FL248" s="127"/>
      <c r="FM248" s="127"/>
      <c r="FN248" s="127"/>
      <c r="FO248" s="127"/>
      <c r="FP248" s="127"/>
      <c r="FQ248" s="127"/>
      <c r="FR248" s="127"/>
      <c r="FS248" s="127"/>
      <c r="FT248" s="127"/>
      <c r="FU248" s="127"/>
      <c r="FV248" s="127"/>
      <c r="FW248" s="127"/>
      <c r="FX248" s="127"/>
      <c r="FY248" s="127"/>
      <c r="FZ248" s="127"/>
      <c r="GA248" s="127"/>
      <c r="GB248" s="127"/>
      <c r="GC248" s="127"/>
      <c r="GD248" s="127"/>
      <c r="GE248" s="127"/>
      <c r="GF248" s="127"/>
      <c r="GG248" s="127"/>
      <c r="GH248" s="127"/>
      <c r="GI248" s="127"/>
      <c r="GJ248" s="127"/>
      <c r="GK248" s="127"/>
      <c r="GL248" s="127"/>
      <c r="GM248" s="127"/>
      <c r="GN248" s="127"/>
      <c r="GO248" s="127"/>
      <c r="GP248" s="127"/>
      <c r="GQ248" s="127"/>
      <c r="GR248" s="127"/>
      <c r="GS248" s="127"/>
      <c r="GT248" s="127"/>
      <c r="GU248" s="127"/>
      <c r="GV248" s="127"/>
      <c r="GW248" s="127"/>
      <c r="GX248" s="127"/>
      <c r="GY248" s="127"/>
      <c r="GZ248" s="127"/>
      <c r="HA248" s="127"/>
      <c r="HB248" s="127"/>
      <c r="HC248" s="127"/>
      <c r="HD248" s="127"/>
      <c r="HE248" s="127"/>
      <c r="HF248" s="127"/>
      <c r="HG248" s="127"/>
      <c r="HH248" s="127"/>
      <c r="HI248" s="127"/>
      <c r="HJ248" s="127"/>
      <c r="HK248" s="127"/>
      <c r="HL248" s="127"/>
      <c r="HM248" s="127"/>
      <c r="HN248" s="127"/>
      <c r="HO248" s="127"/>
      <c r="HP248" s="127"/>
      <c r="HQ248" s="127"/>
      <c r="HR248" s="127"/>
      <c r="HS248" s="127"/>
      <c r="HT248" s="127"/>
      <c r="HU248" s="127"/>
      <c r="HV248" s="127"/>
      <c r="HW248" s="127"/>
      <c r="HX248" s="127"/>
      <c r="HY248" s="127"/>
      <c r="HZ248" s="127"/>
      <c r="IA248" s="127"/>
      <c r="IB248" s="127"/>
      <c r="IC248" s="127"/>
      <c r="ID248" s="127"/>
      <c r="IE248" s="127"/>
      <c r="IF248" s="127"/>
      <c r="IG248" s="127"/>
      <c r="IH248" s="127"/>
      <c r="II248" s="127"/>
      <c r="IJ248" s="127"/>
      <c r="IK248" s="127"/>
      <c r="IL248" s="127"/>
      <c r="IM248" s="127"/>
    </row>
    <row r="249" spans="1:247" s="88" customFormat="1" ht="14.25" customHeight="1" x14ac:dyDescent="0.25">
      <c r="A249" s="79" t="s">
        <v>527</v>
      </c>
      <c r="B249" s="79" t="s">
        <v>375</v>
      </c>
      <c r="C249" s="79" t="s">
        <v>376</v>
      </c>
      <c r="D249" s="79" t="s">
        <v>377</v>
      </c>
      <c r="E249" s="80">
        <v>0.19359999999999999</v>
      </c>
      <c r="F249" s="260"/>
      <c r="G249" s="82" t="str">
        <f t="shared" si="14"/>
        <v/>
      </c>
      <c r="H249" s="82" t="str">
        <f t="shared" si="15"/>
        <v/>
      </c>
      <c r="I249" s="83"/>
      <c r="J249" s="83"/>
      <c r="K249" s="83"/>
      <c r="L249" s="83"/>
      <c r="M249" s="83"/>
      <c r="N249" s="84">
        <v>164</v>
      </c>
      <c r="O249" s="84">
        <v>847</v>
      </c>
      <c r="P249" s="85">
        <v>43927</v>
      </c>
      <c r="Q249" s="84"/>
      <c r="R249" s="84"/>
      <c r="S249" s="84"/>
      <c r="T249" s="84"/>
      <c r="U249" s="80"/>
      <c r="V249" s="80"/>
      <c r="W249" s="80"/>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c r="DB249" s="84"/>
      <c r="DC249" s="84"/>
      <c r="DD249" s="84"/>
      <c r="DE249" s="84"/>
      <c r="DF249" s="84"/>
      <c r="DG249" s="84"/>
      <c r="DH249" s="84"/>
      <c r="DI249" s="84"/>
      <c r="DJ249" s="84"/>
      <c r="DK249" s="84"/>
      <c r="DL249" s="84"/>
      <c r="DM249" s="84"/>
      <c r="DN249" s="84"/>
      <c r="DO249" s="84"/>
      <c r="DP249" s="84"/>
      <c r="DQ249" s="84"/>
      <c r="DR249" s="84"/>
      <c r="DS249" s="84"/>
      <c r="DT249" s="84"/>
      <c r="DU249" s="84"/>
      <c r="DV249" s="84"/>
      <c r="DW249" s="84"/>
      <c r="DX249" s="84"/>
      <c r="DY249" s="84"/>
      <c r="DZ249" s="84"/>
      <c r="EA249" s="84"/>
      <c r="EB249" s="84"/>
      <c r="EC249" s="84"/>
      <c r="ED249" s="84"/>
      <c r="EE249" s="84"/>
      <c r="EF249" s="84"/>
      <c r="EG249" s="84"/>
      <c r="EH249" s="84"/>
      <c r="EI249" s="84"/>
      <c r="EJ249" s="84"/>
      <c r="EK249" s="84"/>
      <c r="EL249" s="84"/>
      <c r="EM249" s="84"/>
      <c r="EN249" s="84"/>
      <c r="EO249" s="84"/>
      <c r="EP249" s="84"/>
      <c r="EQ249" s="84"/>
      <c r="ER249" s="84"/>
      <c r="ES249" s="84"/>
      <c r="ET249" s="84"/>
      <c r="EU249" s="84"/>
      <c r="EV249" s="84"/>
      <c r="EW249" s="84"/>
      <c r="EX249" s="84"/>
      <c r="EY249" s="84"/>
      <c r="EZ249" s="84"/>
      <c r="FA249" s="84"/>
      <c r="FB249" s="84"/>
      <c r="FC249" s="84"/>
      <c r="FD249" s="84"/>
      <c r="FE249" s="84"/>
      <c r="FF249" s="84"/>
      <c r="FG249" s="84"/>
      <c r="FH249" s="84"/>
      <c r="FI249" s="84"/>
      <c r="FJ249" s="84"/>
      <c r="FK249" s="84"/>
      <c r="FL249" s="84"/>
      <c r="FM249" s="84"/>
      <c r="FN249" s="84"/>
      <c r="FO249" s="84"/>
      <c r="FP249" s="84"/>
      <c r="FQ249" s="84"/>
      <c r="FR249" s="84"/>
      <c r="FS249" s="84"/>
      <c r="FT249" s="84"/>
      <c r="FU249" s="84"/>
      <c r="FV249" s="84"/>
      <c r="FW249" s="84"/>
      <c r="FX249" s="84"/>
      <c r="FY249" s="84"/>
      <c r="FZ249" s="84"/>
      <c r="GA249" s="84"/>
      <c r="GB249" s="84"/>
      <c r="GC249" s="84"/>
      <c r="GD249" s="84"/>
      <c r="GE249" s="84"/>
      <c r="GF249" s="84"/>
      <c r="GG249" s="84"/>
      <c r="GH249" s="84"/>
      <c r="GI249" s="84"/>
      <c r="GJ249" s="84"/>
      <c r="GK249" s="84"/>
      <c r="GL249" s="84"/>
      <c r="GM249" s="84"/>
      <c r="GN249" s="84"/>
      <c r="GO249" s="84"/>
      <c r="GP249" s="84"/>
      <c r="GQ249" s="84"/>
      <c r="GR249" s="84"/>
      <c r="GS249" s="84"/>
      <c r="GT249" s="84"/>
      <c r="GU249" s="84"/>
      <c r="GV249" s="84"/>
      <c r="GW249" s="84"/>
      <c r="GX249" s="84"/>
      <c r="GY249" s="84"/>
      <c r="GZ249" s="84"/>
      <c r="HA249" s="84"/>
      <c r="HB249" s="84"/>
      <c r="HC249" s="84"/>
      <c r="HD249" s="84"/>
      <c r="HE249" s="84"/>
      <c r="HF249" s="84"/>
      <c r="HG249" s="84"/>
      <c r="HH249" s="84"/>
      <c r="HI249" s="84"/>
      <c r="HJ249" s="84"/>
      <c r="HK249" s="84"/>
      <c r="HL249" s="84"/>
      <c r="HM249" s="84"/>
      <c r="HN249" s="84"/>
      <c r="HO249" s="84"/>
      <c r="HP249" s="84"/>
      <c r="HQ249" s="84"/>
      <c r="HR249" s="84"/>
      <c r="HS249" s="84"/>
      <c r="HT249" s="84"/>
      <c r="HU249" s="84"/>
      <c r="HV249" s="84"/>
      <c r="HW249" s="84"/>
      <c r="HX249" s="84"/>
      <c r="HY249" s="84"/>
      <c r="HZ249" s="84"/>
      <c r="IA249" s="84"/>
      <c r="IB249" s="84"/>
      <c r="IC249" s="84"/>
      <c r="ID249" s="84"/>
      <c r="IE249" s="84"/>
      <c r="IF249" s="84"/>
      <c r="IG249" s="84"/>
      <c r="IH249" s="84"/>
      <c r="II249" s="84"/>
      <c r="IJ249" s="84"/>
      <c r="IK249" s="84"/>
      <c r="IL249" s="84"/>
      <c r="IM249" s="84"/>
    </row>
    <row r="250" spans="1:247" s="141" customFormat="1" x14ac:dyDescent="0.25">
      <c r="A250" s="79" t="s">
        <v>527</v>
      </c>
      <c r="B250" s="79" t="s">
        <v>375</v>
      </c>
      <c r="C250" s="79" t="s">
        <v>380</v>
      </c>
      <c r="D250" s="79" t="s">
        <v>559</v>
      </c>
      <c r="E250" s="80">
        <v>0.1326</v>
      </c>
      <c r="F250" s="260"/>
      <c r="G250" s="82" t="str">
        <f t="shared" si="14"/>
        <v/>
      </c>
      <c r="H250" s="82" t="str">
        <f t="shared" si="15"/>
        <v/>
      </c>
      <c r="I250" s="83"/>
      <c r="J250" s="83"/>
      <c r="K250" s="83"/>
      <c r="L250" s="83"/>
      <c r="M250" s="83"/>
      <c r="N250" s="84">
        <v>68</v>
      </c>
      <c r="O250" s="84">
        <v>513</v>
      </c>
      <c r="P250" s="85">
        <v>43927</v>
      </c>
      <c r="Q250" s="84"/>
      <c r="R250" s="84"/>
      <c r="S250" s="84"/>
      <c r="T250" s="84"/>
      <c r="U250" s="80"/>
      <c r="V250" s="80"/>
      <c r="W250" s="80"/>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c r="EJ250" s="84"/>
      <c r="EK250" s="84"/>
      <c r="EL250" s="84"/>
      <c r="EM250" s="84"/>
      <c r="EN250" s="84"/>
      <c r="EO250" s="84"/>
      <c r="EP250" s="84"/>
      <c r="EQ250" s="84"/>
      <c r="ER250" s="84"/>
      <c r="ES250" s="84"/>
      <c r="ET250" s="84"/>
      <c r="EU250" s="84"/>
      <c r="EV250" s="84"/>
      <c r="EW250" s="84"/>
      <c r="EX250" s="84"/>
      <c r="EY250" s="84"/>
      <c r="EZ250" s="84"/>
      <c r="FA250" s="84"/>
      <c r="FB250" s="84"/>
      <c r="FC250" s="84"/>
      <c r="FD250" s="84"/>
      <c r="FE250" s="84"/>
      <c r="FF250" s="84"/>
      <c r="FG250" s="84"/>
      <c r="FH250" s="84"/>
      <c r="FI250" s="84"/>
      <c r="FJ250" s="84"/>
      <c r="FK250" s="84"/>
      <c r="FL250" s="84"/>
      <c r="FM250" s="84"/>
      <c r="FN250" s="84"/>
      <c r="FO250" s="84"/>
      <c r="FP250" s="84"/>
      <c r="FQ250" s="84"/>
      <c r="FR250" s="84"/>
      <c r="FS250" s="84"/>
      <c r="FT250" s="84"/>
      <c r="FU250" s="84"/>
      <c r="FV250" s="84"/>
      <c r="FW250" s="84"/>
      <c r="FX250" s="84"/>
      <c r="FY250" s="84"/>
      <c r="FZ250" s="84"/>
      <c r="GA250" s="84"/>
      <c r="GB250" s="84"/>
      <c r="GC250" s="84"/>
      <c r="GD250" s="84"/>
      <c r="GE250" s="84"/>
      <c r="GF250" s="84"/>
      <c r="GG250" s="84"/>
      <c r="GH250" s="84"/>
      <c r="GI250" s="84"/>
      <c r="GJ250" s="84"/>
      <c r="GK250" s="84"/>
      <c r="GL250" s="84"/>
      <c r="GM250" s="84"/>
      <c r="GN250" s="84"/>
      <c r="GO250" s="84"/>
      <c r="GP250" s="84"/>
      <c r="GQ250" s="84"/>
      <c r="GR250" s="84"/>
      <c r="GS250" s="84"/>
      <c r="GT250" s="84"/>
      <c r="GU250" s="84"/>
      <c r="GV250" s="84"/>
      <c r="GW250" s="84"/>
      <c r="GX250" s="84"/>
      <c r="GY250" s="84"/>
      <c r="GZ250" s="84"/>
      <c r="HA250" s="84"/>
      <c r="HB250" s="84"/>
      <c r="HC250" s="84"/>
      <c r="HD250" s="84"/>
      <c r="HE250" s="84"/>
      <c r="HF250" s="84"/>
      <c r="HG250" s="84"/>
      <c r="HH250" s="84"/>
      <c r="HI250" s="84"/>
      <c r="HJ250" s="84"/>
      <c r="HK250" s="84"/>
      <c r="HL250" s="84"/>
      <c r="HM250" s="84"/>
      <c r="HN250" s="84"/>
      <c r="HO250" s="84"/>
      <c r="HP250" s="84"/>
      <c r="HQ250" s="84"/>
      <c r="HR250" s="84"/>
      <c r="HS250" s="84"/>
      <c r="HT250" s="84"/>
      <c r="HU250" s="84"/>
      <c r="HV250" s="84"/>
      <c r="HW250" s="84"/>
      <c r="HX250" s="84"/>
      <c r="HY250" s="84"/>
      <c r="HZ250" s="84"/>
      <c r="IA250" s="84"/>
      <c r="IB250" s="84"/>
      <c r="IC250" s="84"/>
      <c r="ID250" s="84"/>
      <c r="IE250" s="84"/>
      <c r="IF250" s="84"/>
      <c r="IG250" s="84"/>
      <c r="IH250" s="84"/>
      <c r="II250" s="84"/>
      <c r="IJ250" s="84"/>
      <c r="IK250" s="84"/>
      <c r="IL250" s="84"/>
      <c r="IM250" s="84"/>
    </row>
    <row r="251" spans="1:247" s="84" customFormat="1" x14ac:dyDescent="0.25">
      <c r="A251" s="79" t="s">
        <v>527</v>
      </c>
      <c r="B251" s="79" t="s">
        <v>375</v>
      </c>
      <c r="C251" s="79" t="s">
        <v>378</v>
      </c>
      <c r="D251" s="79" t="s">
        <v>1237</v>
      </c>
      <c r="E251" s="80">
        <v>0.2089</v>
      </c>
      <c r="F251" s="260"/>
      <c r="G251" s="82" t="str">
        <f t="shared" si="14"/>
        <v/>
      </c>
      <c r="H251" s="82" t="str">
        <f t="shared" si="15"/>
        <v/>
      </c>
      <c r="I251" s="83"/>
      <c r="J251" s="83"/>
      <c r="K251" s="83"/>
      <c r="L251" s="83"/>
      <c r="M251" s="83"/>
      <c r="N251" s="84">
        <v>184</v>
      </c>
      <c r="O251" s="84">
        <v>881</v>
      </c>
      <c r="P251" s="85">
        <v>43927</v>
      </c>
      <c r="U251" s="80"/>
      <c r="V251" s="80"/>
      <c r="W251" s="80"/>
    </row>
    <row r="252" spans="1:247" s="84" customFormat="1" x14ac:dyDescent="0.25">
      <c r="A252" s="79" t="s">
        <v>527</v>
      </c>
      <c r="B252" s="79" t="s">
        <v>375</v>
      </c>
      <c r="C252" s="79" t="s">
        <v>379</v>
      </c>
      <c r="D252" s="79" t="s">
        <v>558</v>
      </c>
      <c r="E252" s="80">
        <v>0.1842</v>
      </c>
      <c r="F252" s="260"/>
      <c r="G252" s="82" t="str">
        <f t="shared" si="14"/>
        <v/>
      </c>
      <c r="H252" s="82" t="str">
        <f t="shared" si="15"/>
        <v/>
      </c>
      <c r="I252" s="83"/>
      <c r="J252" s="83"/>
      <c r="K252" s="83"/>
      <c r="L252" s="83"/>
      <c r="M252" s="83"/>
      <c r="N252" s="84">
        <v>107</v>
      </c>
      <c r="O252" s="84">
        <v>581</v>
      </c>
      <c r="P252" s="85">
        <v>43927</v>
      </c>
      <c r="U252" s="80"/>
      <c r="V252" s="80"/>
      <c r="W252" s="80"/>
    </row>
    <row r="253" spans="1:247" s="127" customFormat="1" x14ac:dyDescent="0.25">
      <c r="A253" s="119"/>
      <c r="B253" s="119"/>
      <c r="C253" s="119"/>
      <c r="D253" s="120" t="s">
        <v>2511</v>
      </c>
      <c r="E253" s="121">
        <f>N253/O253</f>
        <v>0.18532955350815025</v>
      </c>
      <c r="F253" s="135"/>
      <c r="G253" s="122"/>
      <c r="H253" s="122"/>
      <c r="I253" s="123"/>
      <c r="J253" s="123"/>
      <c r="K253" s="123"/>
      <c r="L253" s="123"/>
      <c r="M253" s="123"/>
      <c r="N253" s="124">
        <f>SUM(N249:N252)</f>
        <v>523</v>
      </c>
      <c r="O253" s="124">
        <f>SUM(O249:O252)</f>
        <v>2822</v>
      </c>
      <c r="P253" s="125"/>
      <c r="Q253" s="124"/>
      <c r="U253" s="126"/>
      <c r="V253" s="126"/>
      <c r="W253" s="126"/>
    </row>
    <row r="254" spans="1:247" s="84" customFormat="1" x14ac:dyDescent="0.25">
      <c r="A254" s="79" t="s">
        <v>2135</v>
      </c>
      <c r="B254" s="108" t="s">
        <v>2432</v>
      </c>
      <c r="C254" s="79" t="s">
        <v>2136</v>
      </c>
      <c r="D254" s="108" t="s">
        <v>2527</v>
      </c>
      <c r="E254" s="80">
        <v>0.43130000000000002</v>
      </c>
      <c r="F254" s="260"/>
      <c r="G254" s="82" t="str">
        <f t="shared" si="14"/>
        <v>X</v>
      </c>
      <c r="H254" s="82" t="str">
        <f t="shared" si="15"/>
        <v/>
      </c>
      <c r="I254" s="83"/>
      <c r="J254" s="83"/>
      <c r="K254" s="83"/>
      <c r="L254" s="83"/>
      <c r="M254" s="83"/>
      <c r="N254" s="84">
        <v>182</v>
      </c>
      <c r="O254" s="84">
        <v>422</v>
      </c>
      <c r="P254" s="85">
        <v>43990</v>
      </c>
      <c r="U254" s="80"/>
      <c r="V254" s="80"/>
      <c r="W254" s="80"/>
    </row>
    <row r="255" spans="1:247" s="84" customFormat="1" x14ac:dyDescent="0.25">
      <c r="A255" s="79" t="s">
        <v>2135</v>
      </c>
      <c r="B255" s="108" t="s">
        <v>2432</v>
      </c>
      <c r="C255" s="79" t="s">
        <v>2137</v>
      </c>
      <c r="D255" s="108" t="s">
        <v>2528</v>
      </c>
      <c r="E255" s="80">
        <v>0.35470000000000002</v>
      </c>
      <c r="F255" s="260"/>
      <c r="G255" s="82" t="str">
        <f t="shared" si="14"/>
        <v/>
      </c>
      <c r="H255" s="82" t="str">
        <f t="shared" si="15"/>
        <v>X</v>
      </c>
      <c r="I255" s="83"/>
      <c r="J255" s="83"/>
      <c r="K255" s="83"/>
      <c r="L255" s="83"/>
      <c r="M255" s="83"/>
      <c r="N255" s="84">
        <v>116</v>
      </c>
      <c r="O255" s="84">
        <v>327</v>
      </c>
      <c r="P255" s="85">
        <v>43990</v>
      </c>
      <c r="U255" s="80"/>
      <c r="V255" s="80"/>
      <c r="W255" s="80"/>
    </row>
    <row r="256" spans="1:247" s="127" customFormat="1" x14ac:dyDescent="0.25">
      <c r="A256" s="119"/>
      <c r="B256" s="120"/>
      <c r="C256" s="119"/>
      <c r="D256" s="120" t="s">
        <v>2511</v>
      </c>
      <c r="E256" s="121">
        <f>N256/O256</f>
        <v>0.39786381842456608</v>
      </c>
      <c r="F256" s="135"/>
      <c r="G256" s="122"/>
      <c r="H256" s="122"/>
      <c r="I256" s="123"/>
      <c r="J256" s="123"/>
      <c r="K256" s="123"/>
      <c r="L256" s="123"/>
      <c r="M256" s="123"/>
      <c r="N256" s="124">
        <f>SUM(N254:N255)</f>
        <v>298</v>
      </c>
      <c r="O256" s="124">
        <f>SUM(O254:O255)</f>
        <v>749</v>
      </c>
      <c r="P256" s="125"/>
      <c r="Q256" s="124"/>
      <c r="U256" s="126"/>
      <c r="V256" s="126"/>
      <c r="W256" s="126"/>
    </row>
    <row r="257" spans="1:23" s="84" customFormat="1" x14ac:dyDescent="0.25">
      <c r="A257" s="79" t="s">
        <v>1432</v>
      </c>
      <c r="B257" s="108" t="s">
        <v>1683</v>
      </c>
      <c r="C257" s="86" t="s">
        <v>1782</v>
      </c>
      <c r="D257" s="108" t="s">
        <v>1433</v>
      </c>
      <c r="E257" s="80">
        <v>0.57140000000000002</v>
      </c>
      <c r="F257" s="260"/>
      <c r="G257" s="82" t="str">
        <f t="shared" si="14"/>
        <v>X</v>
      </c>
      <c r="H257" s="82" t="str">
        <f t="shared" si="15"/>
        <v/>
      </c>
      <c r="I257" s="83" t="s">
        <v>22</v>
      </c>
      <c r="J257" s="83"/>
      <c r="K257" s="83"/>
      <c r="L257" s="83" t="s">
        <v>151</v>
      </c>
      <c r="M257" s="83"/>
      <c r="N257" s="84">
        <v>176</v>
      </c>
      <c r="O257" s="84">
        <v>308</v>
      </c>
      <c r="P257" s="85">
        <v>43990</v>
      </c>
      <c r="Q257" s="84" t="s">
        <v>2521</v>
      </c>
      <c r="U257" s="80"/>
      <c r="V257" s="80"/>
      <c r="W257" s="80"/>
    </row>
    <row r="258" spans="1:23" s="84" customFormat="1" x14ac:dyDescent="0.25">
      <c r="A258" s="79" t="s">
        <v>1432</v>
      </c>
      <c r="B258" s="108" t="s">
        <v>1683</v>
      </c>
      <c r="C258" s="86" t="s">
        <v>1783</v>
      </c>
      <c r="D258" s="108" t="s">
        <v>1434</v>
      </c>
      <c r="E258" s="80">
        <v>0.79039999999999999</v>
      </c>
      <c r="F258" s="260"/>
      <c r="G258" s="82" t="str">
        <f t="shared" si="14"/>
        <v>X</v>
      </c>
      <c r="H258" s="82" t="str">
        <f t="shared" si="15"/>
        <v/>
      </c>
      <c r="I258" s="83" t="s">
        <v>22</v>
      </c>
      <c r="J258" s="83"/>
      <c r="K258" s="83"/>
      <c r="L258" s="83" t="s">
        <v>151</v>
      </c>
      <c r="M258" s="83"/>
      <c r="N258" s="84">
        <v>479</v>
      </c>
      <c r="O258" s="84">
        <v>606</v>
      </c>
      <c r="P258" s="85">
        <v>43990</v>
      </c>
      <c r="U258" s="80"/>
      <c r="V258" s="80"/>
      <c r="W258" s="80"/>
    </row>
    <row r="259" spans="1:23" s="84" customFormat="1" x14ac:dyDescent="0.25">
      <c r="A259" s="79" t="s">
        <v>1432</v>
      </c>
      <c r="B259" s="108" t="s">
        <v>1683</v>
      </c>
      <c r="C259" s="86" t="s">
        <v>1784</v>
      </c>
      <c r="D259" s="108" t="s">
        <v>1435</v>
      </c>
      <c r="E259" s="80">
        <v>0.4108</v>
      </c>
      <c r="F259" s="260"/>
      <c r="G259" s="82" t="str">
        <f t="shared" si="14"/>
        <v>X</v>
      </c>
      <c r="H259" s="82" t="str">
        <f t="shared" si="15"/>
        <v/>
      </c>
      <c r="I259" s="83" t="s">
        <v>22</v>
      </c>
      <c r="J259" s="83"/>
      <c r="K259" s="83"/>
      <c r="L259" s="83" t="s">
        <v>151</v>
      </c>
      <c r="M259" s="83"/>
      <c r="N259" s="84">
        <v>290</v>
      </c>
      <c r="O259" s="84">
        <v>706</v>
      </c>
      <c r="P259" s="85">
        <v>43990</v>
      </c>
      <c r="U259" s="80"/>
      <c r="V259" s="80"/>
      <c r="W259" s="80"/>
    </row>
    <row r="260" spans="1:23" s="84" customFormat="1" x14ac:dyDescent="0.25">
      <c r="A260" s="79" t="s">
        <v>1432</v>
      </c>
      <c r="B260" s="108" t="s">
        <v>1683</v>
      </c>
      <c r="C260" s="86" t="s">
        <v>1785</v>
      </c>
      <c r="D260" s="108" t="s">
        <v>1436</v>
      </c>
      <c r="E260" s="80">
        <v>0.66080000000000005</v>
      </c>
      <c r="F260" s="260"/>
      <c r="G260" s="82" t="str">
        <f t="shared" si="14"/>
        <v>X</v>
      </c>
      <c r="H260" s="82" t="str">
        <f t="shared" si="15"/>
        <v/>
      </c>
      <c r="I260" s="83" t="s">
        <v>22</v>
      </c>
      <c r="J260" s="83"/>
      <c r="K260" s="83"/>
      <c r="L260" s="83" t="s">
        <v>151</v>
      </c>
      <c r="M260" s="83"/>
      <c r="N260" s="84">
        <v>450</v>
      </c>
      <c r="O260" s="84">
        <v>681</v>
      </c>
      <c r="P260" s="85">
        <v>43990</v>
      </c>
      <c r="U260" s="80"/>
      <c r="V260" s="80"/>
      <c r="W260" s="80"/>
    </row>
    <row r="261" spans="1:23" s="84" customFormat="1" x14ac:dyDescent="0.25">
      <c r="A261" s="79" t="s">
        <v>1432</v>
      </c>
      <c r="B261" s="108" t="s">
        <v>1683</v>
      </c>
      <c r="C261" s="86" t="s">
        <v>1786</v>
      </c>
      <c r="D261" s="108" t="s">
        <v>1437</v>
      </c>
      <c r="E261" s="80">
        <v>0.3548</v>
      </c>
      <c r="F261" s="260"/>
      <c r="G261" s="82" t="str">
        <f t="shared" si="14"/>
        <v/>
      </c>
      <c r="H261" s="82" t="str">
        <f t="shared" si="15"/>
        <v>X</v>
      </c>
      <c r="I261" s="83" t="s">
        <v>22</v>
      </c>
      <c r="J261" s="83"/>
      <c r="K261" s="83"/>
      <c r="L261" s="83" t="s">
        <v>151</v>
      </c>
      <c r="M261" s="83" t="s">
        <v>22</v>
      </c>
      <c r="N261" s="84">
        <v>220</v>
      </c>
      <c r="O261" s="84">
        <v>620</v>
      </c>
      <c r="P261" s="85">
        <v>43990</v>
      </c>
      <c r="U261" s="80"/>
      <c r="V261" s="80"/>
      <c r="W261" s="80"/>
    </row>
    <row r="262" spans="1:23" s="84" customFormat="1" x14ac:dyDescent="0.25">
      <c r="A262" s="79" t="s">
        <v>1432</v>
      </c>
      <c r="B262" s="108" t="s">
        <v>1683</v>
      </c>
      <c r="C262" s="86" t="s">
        <v>1787</v>
      </c>
      <c r="D262" s="108" t="s">
        <v>1438</v>
      </c>
      <c r="E262" s="80">
        <v>0.78979999999999995</v>
      </c>
      <c r="F262" s="260"/>
      <c r="G262" s="82" t="str">
        <f t="shared" si="14"/>
        <v>X</v>
      </c>
      <c r="H262" s="82" t="str">
        <f t="shared" si="15"/>
        <v/>
      </c>
      <c r="I262" s="83" t="s">
        <v>22</v>
      </c>
      <c r="J262" s="83"/>
      <c r="K262" s="83"/>
      <c r="L262" s="83" t="s">
        <v>151</v>
      </c>
      <c r="M262" s="83"/>
      <c r="N262" s="84">
        <v>417</v>
      </c>
      <c r="O262" s="84">
        <v>528</v>
      </c>
      <c r="P262" s="85">
        <v>43990</v>
      </c>
      <c r="U262" s="80"/>
      <c r="V262" s="80"/>
      <c r="W262" s="80"/>
    </row>
    <row r="263" spans="1:23" s="84" customFormat="1" x14ac:dyDescent="0.25">
      <c r="A263" s="79" t="s">
        <v>1432</v>
      </c>
      <c r="B263" s="108" t="s">
        <v>1683</v>
      </c>
      <c r="C263" s="86" t="s">
        <v>1788</v>
      </c>
      <c r="D263" s="108" t="s">
        <v>1706</v>
      </c>
      <c r="E263" s="80">
        <v>0.47449999999999998</v>
      </c>
      <c r="F263" s="260"/>
      <c r="G263" s="82" t="str">
        <f t="shared" si="14"/>
        <v>X</v>
      </c>
      <c r="H263" s="82" t="str">
        <f t="shared" si="15"/>
        <v/>
      </c>
      <c r="I263" s="83" t="s">
        <v>22</v>
      </c>
      <c r="J263" s="83"/>
      <c r="K263" s="83"/>
      <c r="L263" s="83" t="s">
        <v>151</v>
      </c>
      <c r="M263" s="83"/>
      <c r="N263" s="84">
        <v>335</v>
      </c>
      <c r="O263" s="84">
        <v>706</v>
      </c>
      <c r="P263" s="85">
        <v>43990</v>
      </c>
      <c r="U263" s="80"/>
      <c r="V263" s="80"/>
      <c r="W263" s="80"/>
    </row>
    <row r="264" spans="1:23" s="84" customFormat="1" x14ac:dyDescent="0.25">
      <c r="A264" s="79" t="s">
        <v>1432</v>
      </c>
      <c r="B264" s="108" t="s">
        <v>1683</v>
      </c>
      <c r="C264" s="86" t="s">
        <v>1789</v>
      </c>
      <c r="D264" s="108" t="s">
        <v>1707</v>
      </c>
      <c r="E264" s="80">
        <v>0.5202</v>
      </c>
      <c r="F264" s="260"/>
      <c r="G264" s="82" t="str">
        <f t="shared" si="14"/>
        <v>X</v>
      </c>
      <c r="H264" s="82" t="str">
        <f t="shared" si="15"/>
        <v/>
      </c>
      <c r="I264" s="83" t="s">
        <v>22</v>
      </c>
      <c r="J264" s="83"/>
      <c r="K264" s="83"/>
      <c r="L264" s="83" t="s">
        <v>151</v>
      </c>
      <c r="M264" s="83"/>
      <c r="N264" s="84">
        <v>387</v>
      </c>
      <c r="O264" s="84">
        <v>744</v>
      </c>
      <c r="P264" s="85">
        <v>43990</v>
      </c>
      <c r="U264" s="80"/>
      <c r="V264" s="80"/>
      <c r="W264" s="80"/>
    </row>
    <row r="265" spans="1:23" s="84" customFormat="1" x14ac:dyDescent="0.25">
      <c r="A265" s="79" t="s">
        <v>1432</v>
      </c>
      <c r="B265" s="108" t="s">
        <v>1683</v>
      </c>
      <c r="C265" s="86" t="s">
        <v>1790</v>
      </c>
      <c r="D265" s="108" t="s">
        <v>1439</v>
      </c>
      <c r="E265" s="80">
        <v>0.60119999999999996</v>
      </c>
      <c r="F265" s="260"/>
      <c r="G265" s="82" t="str">
        <f t="shared" si="14"/>
        <v>X</v>
      </c>
      <c r="H265" s="82" t="str">
        <f t="shared" si="15"/>
        <v/>
      </c>
      <c r="I265" s="83" t="s">
        <v>22</v>
      </c>
      <c r="J265" s="83"/>
      <c r="K265" s="83"/>
      <c r="L265" s="83" t="s">
        <v>151</v>
      </c>
      <c r="M265" s="83"/>
      <c r="N265" s="84">
        <v>300</v>
      </c>
      <c r="O265" s="84">
        <v>499</v>
      </c>
      <c r="P265" s="85">
        <v>43990</v>
      </c>
      <c r="U265" s="80"/>
      <c r="V265" s="80"/>
      <c r="W265" s="80"/>
    </row>
    <row r="266" spans="1:23" s="84" customFormat="1" x14ac:dyDescent="0.25">
      <c r="A266" s="79" t="s">
        <v>1432</v>
      </c>
      <c r="B266" s="108" t="s">
        <v>1683</v>
      </c>
      <c r="C266" s="86" t="s">
        <v>1791</v>
      </c>
      <c r="D266" s="108" t="s">
        <v>1440</v>
      </c>
      <c r="E266" s="80">
        <v>0.4375</v>
      </c>
      <c r="F266" s="260"/>
      <c r="G266" s="82" t="str">
        <f t="shared" si="14"/>
        <v>X</v>
      </c>
      <c r="H266" s="82" t="str">
        <f t="shared" si="15"/>
        <v/>
      </c>
      <c r="I266" s="83" t="s">
        <v>22</v>
      </c>
      <c r="J266" s="83"/>
      <c r="K266" s="83"/>
      <c r="L266" s="83" t="s">
        <v>151</v>
      </c>
      <c r="M266" s="83"/>
      <c r="N266" s="84">
        <v>557</v>
      </c>
      <c r="O266" s="84">
        <v>1273</v>
      </c>
      <c r="P266" s="85">
        <v>43990</v>
      </c>
      <c r="U266" s="80"/>
      <c r="V266" s="80"/>
      <c r="W266" s="80"/>
    </row>
    <row r="267" spans="1:23" s="127" customFormat="1" x14ac:dyDescent="0.25">
      <c r="A267" s="119"/>
      <c r="B267" s="120"/>
      <c r="C267" s="128"/>
      <c r="D267" s="120" t="s">
        <v>2511</v>
      </c>
      <c r="E267" s="121">
        <f>N267/O267</f>
        <v>0.54129815619847099</v>
      </c>
      <c r="F267" s="135"/>
      <c r="G267" s="122"/>
      <c r="H267" s="122"/>
      <c r="I267" s="123"/>
      <c r="J267" s="123"/>
      <c r="K267" s="123"/>
      <c r="L267" s="123"/>
      <c r="M267" s="123"/>
      <c r="N267" s="124">
        <f>SUM(N257:N266)</f>
        <v>3611</v>
      </c>
      <c r="O267" s="124">
        <f>SUM(O257:O266)</f>
        <v>6671</v>
      </c>
      <c r="P267" s="125"/>
      <c r="Q267" s="124"/>
      <c r="U267" s="126"/>
      <c r="V267" s="126"/>
      <c r="W267" s="126"/>
    </row>
    <row r="268" spans="1:23" s="84" customFormat="1" x14ac:dyDescent="0.25">
      <c r="A268" s="79" t="s">
        <v>2410</v>
      </c>
      <c r="B268" s="108" t="s">
        <v>2466</v>
      </c>
      <c r="C268" s="79" t="s">
        <v>2411</v>
      </c>
      <c r="D268" s="108" t="s">
        <v>2412</v>
      </c>
      <c r="E268" s="80">
        <v>0.43369999999999997</v>
      </c>
      <c r="F268" s="260"/>
      <c r="G268" s="82" t="str">
        <f t="shared" si="14"/>
        <v>X</v>
      </c>
      <c r="H268" s="82" t="str">
        <f t="shared" si="15"/>
        <v/>
      </c>
      <c r="I268" s="83" t="s">
        <v>22</v>
      </c>
      <c r="J268" s="83"/>
      <c r="K268" s="83" t="s">
        <v>1425</v>
      </c>
      <c r="L268" s="83"/>
      <c r="M268" s="83"/>
      <c r="N268" s="84">
        <v>180</v>
      </c>
      <c r="O268" s="84">
        <v>415</v>
      </c>
      <c r="P268" s="85">
        <v>43922</v>
      </c>
      <c r="U268" s="80"/>
      <c r="V268" s="80"/>
      <c r="W268" s="80"/>
    </row>
    <row r="269" spans="1:23" s="84" customFormat="1" x14ac:dyDescent="0.25">
      <c r="A269" s="79" t="s">
        <v>2410</v>
      </c>
      <c r="B269" s="108" t="s">
        <v>2466</v>
      </c>
      <c r="C269" s="79" t="s">
        <v>2413</v>
      </c>
      <c r="D269" s="108" t="s">
        <v>2414</v>
      </c>
      <c r="E269" s="80">
        <v>0.45910000000000001</v>
      </c>
      <c r="F269" s="260"/>
      <c r="G269" s="82" t="str">
        <f t="shared" si="14"/>
        <v>X</v>
      </c>
      <c r="H269" s="82" t="str">
        <f t="shared" si="15"/>
        <v/>
      </c>
      <c r="I269" s="83" t="s">
        <v>22</v>
      </c>
      <c r="J269" s="83"/>
      <c r="K269" s="83" t="s">
        <v>1425</v>
      </c>
      <c r="L269" s="83"/>
      <c r="M269" s="83"/>
      <c r="N269" s="84">
        <v>202</v>
      </c>
      <c r="O269" s="84">
        <v>440</v>
      </c>
      <c r="P269" s="85">
        <v>43922</v>
      </c>
      <c r="U269" s="80"/>
      <c r="V269" s="80"/>
      <c r="W269" s="80"/>
    </row>
    <row r="270" spans="1:23" s="84" customFormat="1" x14ac:dyDescent="0.25">
      <c r="A270" s="79" t="s">
        <v>2410</v>
      </c>
      <c r="B270" s="108" t="s">
        <v>2466</v>
      </c>
      <c r="C270" s="79" t="s">
        <v>2415</v>
      </c>
      <c r="D270" s="108" t="s">
        <v>2617</v>
      </c>
      <c r="E270" s="80">
        <v>0.38900000000000001</v>
      </c>
      <c r="F270" s="260"/>
      <c r="G270" s="82" t="str">
        <f t="shared" si="14"/>
        <v/>
      </c>
      <c r="H270" s="82" t="str">
        <f t="shared" si="15"/>
        <v>X</v>
      </c>
      <c r="I270" s="83" t="s">
        <v>22</v>
      </c>
      <c r="J270" s="83"/>
      <c r="K270" s="83" t="s">
        <v>1425</v>
      </c>
      <c r="L270" s="83"/>
      <c r="M270" s="83" t="s">
        <v>22</v>
      </c>
      <c r="N270" s="84">
        <v>212</v>
      </c>
      <c r="O270" s="84">
        <v>545</v>
      </c>
      <c r="P270" s="85">
        <v>43922</v>
      </c>
      <c r="U270" s="80"/>
      <c r="V270" s="80"/>
      <c r="W270" s="80"/>
    </row>
    <row r="271" spans="1:23" s="84" customFormat="1" x14ac:dyDescent="0.25">
      <c r="A271" s="79" t="s">
        <v>2410</v>
      </c>
      <c r="B271" s="108" t="s">
        <v>2466</v>
      </c>
      <c r="C271" s="79" t="s">
        <v>2416</v>
      </c>
      <c r="D271" s="108" t="s">
        <v>2417</v>
      </c>
      <c r="E271" s="80">
        <v>0.35470000000000002</v>
      </c>
      <c r="F271" s="260"/>
      <c r="G271" s="82" t="str">
        <f t="shared" si="14"/>
        <v/>
      </c>
      <c r="H271" s="82" t="str">
        <f t="shared" si="15"/>
        <v>X</v>
      </c>
      <c r="I271" s="83"/>
      <c r="J271" s="83"/>
      <c r="K271" s="83"/>
      <c r="L271" s="83"/>
      <c r="M271" s="83"/>
      <c r="N271" s="84">
        <v>343</v>
      </c>
      <c r="O271" s="84">
        <v>967</v>
      </c>
      <c r="P271" s="85">
        <v>43922</v>
      </c>
      <c r="U271" s="80"/>
      <c r="V271" s="80"/>
      <c r="W271" s="80"/>
    </row>
    <row r="272" spans="1:23" s="84" customFormat="1" x14ac:dyDescent="0.25">
      <c r="A272" s="79" t="s">
        <v>2410</v>
      </c>
      <c r="B272" s="108" t="s">
        <v>2466</v>
      </c>
      <c r="C272" s="79" t="s">
        <v>2418</v>
      </c>
      <c r="D272" s="108" t="s">
        <v>2419</v>
      </c>
      <c r="E272" s="80">
        <v>0.49469999999999997</v>
      </c>
      <c r="F272" s="260"/>
      <c r="G272" s="82" t="str">
        <f t="shared" si="14"/>
        <v>X</v>
      </c>
      <c r="H272" s="82" t="str">
        <f t="shared" si="15"/>
        <v/>
      </c>
      <c r="I272" s="83" t="s">
        <v>22</v>
      </c>
      <c r="J272" s="83"/>
      <c r="K272" s="83" t="s">
        <v>1425</v>
      </c>
      <c r="L272" s="83"/>
      <c r="M272" s="83"/>
      <c r="N272" s="84">
        <v>187</v>
      </c>
      <c r="O272" s="84">
        <v>378</v>
      </c>
      <c r="P272" s="85">
        <v>43922</v>
      </c>
      <c r="U272" s="80"/>
      <c r="V272" s="80"/>
      <c r="W272" s="80"/>
    </row>
    <row r="273" spans="1:23" s="84" customFormat="1" x14ac:dyDescent="0.25">
      <c r="A273" s="79" t="s">
        <v>2410</v>
      </c>
      <c r="B273" s="108" t="s">
        <v>2466</v>
      </c>
      <c r="C273" s="79" t="s">
        <v>2420</v>
      </c>
      <c r="D273" s="108" t="s">
        <v>2421</v>
      </c>
      <c r="E273" s="80">
        <v>0.51290000000000002</v>
      </c>
      <c r="F273" s="260"/>
      <c r="G273" s="82" t="str">
        <f t="shared" si="14"/>
        <v>X</v>
      </c>
      <c r="H273" s="82" t="str">
        <f t="shared" si="15"/>
        <v/>
      </c>
      <c r="I273" s="83" t="s">
        <v>22</v>
      </c>
      <c r="J273" s="83"/>
      <c r="K273" s="83" t="s">
        <v>1425</v>
      </c>
      <c r="L273" s="83"/>
      <c r="M273" s="83"/>
      <c r="N273" s="84">
        <v>218</v>
      </c>
      <c r="O273" s="84">
        <v>425</v>
      </c>
      <c r="P273" s="85">
        <v>43922</v>
      </c>
      <c r="U273" s="80"/>
      <c r="V273" s="80"/>
      <c r="W273" s="80"/>
    </row>
    <row r="274" spans="1:23" s="84" customFormat="1" x14ac:dyDescent="0.25">
      <c r="A274" s="79" t="s">
        <v>2410</v>
      </c>
      <c r="B274" s="108" t="s">
        <v>2466</v>
      </c>
      <c r="C274" s="79" t="s">
        <v>2422</v>
      </c>
      <c r="D274" s="108" t="s">
        <v>2423</v>
      </c>
      <c r="E274" s="80">
        <v>0.28410000000000002</v>
      </c>
      <c r="F274" s="260"/>
      <c r="G274" s="82" t="str">
        <f t="shared" ref="G274:G300" si="16">IF(E274&gt;=40%,"X","")</f>
        <v/>
      </c>
      <c r="H274" s="82" t="str">
        <f t="shared" ref="H274:H300" si="17">IF(AND( E274&gt;=30%, E274 &lt;=39.99%),"X","")</f>
        <v/>
      </c>
      <c r="I274" s="83" t="s">
        <v>22</v>
      </c>
      <c r="J274" s="83"/>
      <c r="K274" s="83" t="s">
        <v>1425</v>
      </c>
      <c r="L274" s="83"/>
      <c r="M274" s="83" t="s">
        <v>22</v>
      </c>
      <c r="N274" s="84">
        <v>125</v>
      </c>
      <c r="O274" s="84">
        <v>440</v>
      </c>
      <c r="P274" s="85">
        <v>43922</v>
      </c>
      <c r="U274" s="80"/>
      <c r="V274" s="80"/>
      <c r="W274" s="80"/>
    </row>
    <row r="275" spans="1:23" s="127" customFormat="1" x14ac:dyDescent="0.25">
      <c r="A275" s="119"/>
      <c r="B275" s="120"/>
      <c r="C275" s="119"/>
      <c r="D275" s="120" t="s">
        <v>2511</v>
      </c>
      <c r="E275" s="121">
        <f>N275/O275</f>
        <v>0.40637119113573406</v>
      </c>
      <c r="F275" s="135"/>
      <c r="G275" s="122"/>
      <c r="H275" s="122"/>
      <c r="I275" s="123"/>
      <c r="J275" s="123"/>
      <c r="K275" s="123"/>
      <c r="L275" s="123"/>
      <c r="M275" s="123"/>
      <c r="N275" s="124">
        <f>SUM(N268:N274)</f>
        <v>1467</v>
      </c>
      <c r="O275" s="124">
        <f>SUM(O268:O274)</f>
        <v>3610</v>
      </c>
      <c r="P275" s="125"/>
      <c r="Q275" s="124"/>
      <c r="U275" s="126"/>
      <c r="V275" s="126"/>
      <c r="W275" s="126"/>
    </row>
    <row r="276" spans="1:23" s="84" customFormat="1" x14ac:dyDescent="0.25">
      <c r="A276" s="79" t="s">
        <v>1514</v>
      </c>
      <c r="B276" s="108" t="s">
        <v>1515</v>
      </c>
      <c r="C276" s="79" t="s">
        <v>1516</v>
      </c>
      <c r="D276" s="108" t="s">
        <v>1708</v>
      </c>
      <c r="E276" s="80">
        <v>0.16209999999999999</v>
      </c>
      <c r="F276" s="260"/>
      <c r="G276" s="82" t="str">
        <f t="shared" si="16"/>
        <v/>
      </c>
      <c r="H276" s="82" t="str">
        <f t="shared" si="17"/>
        <v/>
      </c>
      <c r="I276" s="83"/>
      <c r="J276" s="83"/>
      <c r="K276" s="83"/>
      <c r="L276" s="83"/>
      <c r="M276" s="83"/>
      <c r="N276" s="84">
        <v>118</v>
      </c>
      <c r="O276" s="84">
        <v>728</v>
      </c>
      <c r="P276" s="85">
        <v>43923</v>
      </c>
      <c r="U276" s="80"/>
      <c r="V276" s="80"/>
      <c r="W276" s="80"/>
    </row>
    <row r="277" spans="1:23" s="84" customFormat="1" x14ac:dyDescent="0.25">
      <c r="A277" s="79" t="s">
        <v>1514</v>
      </c>
      <c r="B277" s="108" t="s">
        <v>1515</v>
      </c>
      <c r="C277" s="79" t="s">
        <v>1517</v>
      </c>
      <c r="D277" s="108" t="s">
        <v>1518</v>
      </c>
      <c r="E277" s="80">
        <v>5.5199999999999999E-2</v>
      </c>
      <c r="F277" s="260"/>
      <c r="G277" s="82" t="str">
        <f t="shared" si="16"/>
        <v/>
      </c>
      <c r="H277" s="82" t="str">
        <f t="shared" si="17"/>
        <v/>
      </c>
      <c r="I277" s="83"/>
      <c r="J277" s="83"/>
      <c r="K277" s="83"/>
      <c r="L277" s="83"/>
      <c r="M277" s="83"/>
      <c r="N277" s="84">
        <v>36</v>
      </c>
      <c r="O277" s="84">
        <v>652</v>
      </c>
      <c r="P277" s="85">
        <v>43923</v>
      </c>
      <c r="U277" s="80"/>
      <c r="V277" s="80"/>
      <c r="W277" s="80"/>
    </row>
    <row r="278" spans="1:23" s="84" customFormat="1" x14ac:dyDescent="0.25">
      <c r="A278" s="79" t="s">
        <v>1514</v>
      </c>
      <c r="B278" s="108" t="s">
        <v>1515</v>
      </c>
      <c r="C278" s="79" t="s">
        <v>1519</v>
      </c>
      <c r="D278" s="108" t="s">
        <v>1520</v>
      </c>
      <c r="E278" s="80">
        <v>0.13100000000000001</v>
      </c>
      <c r="F278" s="260"/>
      <c r="G278" s="82" t="str">
        <f t="shared" si="16"/>
        <v/>
      </c>
      <c r="H278" s="82" t="str">
        <f t="shared" si="17"/>
        <v/>
      </c>
      <c r="I278" s="83"/>
      <c r="J278" s="83"/>
      <c r="K278" s="83"/>
      <c r="L278" s="83"/>
      <c r="M278" s="83"/>
      <c r="N278" s="84">
        <v>118</v>
      </c>
      <c r="O278" s="84">
        <v>901</v>
      </c>
      <c r="P278" s="85">
        <v>43923</v>
      </c>
      <c r="U278" s="80"/>
      <c r="V278" s="80"/>
      <c r="W278" s="80"/>
    </row>
    <row r="279" spans="1:23" s="84" customFormat="1" x14ac:dyDescent="0.25">
      <c r="A279" s="79" t="s">
        <v>1514</v>
      </c>
      <c r="B279" s="108" t="s">
        <v>1515</v>
      </c>
      <c r="C279" s="79" t="s">
        <v>1521</v>
      </c>
      <c r="D279" s="108" t="s">
        <v>1709</v>
      </c>
      <c r="E279" s="80">
        <v>9.69E-2</v>
      </c>
      <c r="F279" s="260"/>
      <c r="G279" s="82" t="str">
        <f t="shared" si="16"/>
        <v/>
      </c>
      <c r="H279" s="82" t="str">
        <f t="shared" si="17"/>
        <v/>
      </c>
      <c r="I279" s="83"/>
      <c r="J279" s="83"/>
      <c r="K279" s="83"/>
      <c r="L279" s="83"/>
      <c r="M279" s="83"/>
      <c r="N279" s="84">
        <v>65</v>
      </c>
      <c r="O279" s="84">
        <v>671</v>
      </c>
      <c r="P279" s="85">
        <v>43923</v>
      </c>
      <c r="U279" s="80"/>
      <c r="V279" s="80"/>
      <c r="W279" s="80"/>
    </row>
    <row r="280" spans="1:23" s="127" customFormat="1" x14ac:dyDescent="0.25">
      <c r="A280" s="119"/>
      <c r="B280" s="120"/>
      <c r="C280" s="119"/>
      <c r="D280" s="120" t="s">
        <v>2511</v>
      </c>
      <c r="E280" s="121">
        <f>N280/O280</f>
        <v>0.11415989159891599</v>
      </c>
      <c r="F280" s="135"/>
      <c r="G280" s="122"/>
      <c r="H280" s="122"/>
      <c r="I280" s="123"/>
      <c r="J280" s="123"/>
      <c r="K280" s="123"/>
      <c r="L280" s="123"/>
      <c r="M280" s="123"/>
      <c r="N280" s="124">
        <f>SUM(N276:N279)</f>
        <v>337</v>
      </c>
      <c r="O280" s="124">
        <f>SUM(O276:O279)</f>
        <v>2952</v>
      </c>
      <c r="P280" s="125"/>
      <c r="Q280" s="124"/>
      <c r="U280" s="126"/>
      <c r="V280" s="126"/>
      <c r="W280" s="126"/>
    </row>
    <row r="281" spans="1:23" s="84" customFormat="1" x14ac:dyDescent="0.25">
      <c r="A281" s="79" t="s">
        <v>2308</v>
      </c>
      <c r="B281" s="108" t="s">
        <v>2433</v>
      </c>
      <c r="C281" s="79" t="s">
        <v>2309</v>
      </c>
      <c r="D281" s="108" t="s">
        <v>2310</v>
      </c>
      <c r="E281" s="80">
        <v>0.41339999999999999</v>
      </c>
      <c r="F281" s="260"/>
      <c r="G281" s="82" t="str">
        <f t="shared" si="16"/>
        <v>X</v>
      </c>
      <c r="H281" s="82" t="str">
        <f t="shared" si="17"/>
        <v/>
      </c>
      <c r="I281" s="83"/>
      <c r="J281" s="83"/>
      <c r="K281" s="83"/>
      <c r="L281" s="83"/>
      <c r="M281" s="83"/>
      <c r="N281" s="84">
        <v>74</v>
      </c>
      <c r="O281" s="84">
        <v>179</v>
      </c>
      <c r="P281" s="85">
        <v>43997</v>
      </c>
      <c r="U281" s="80"/>
      <c r="V281" s="80"/>
      <c r="W281" s="80"/>
    </row>
    <row r="282" spans="1:23" s="84" customFormat="1" x14ac:dyDescent="0.25">
      <c r="A282" s="79" t="s">
        <v>2308</v>
      </c>
      <c r="B282" s="108" t="s">
        <v>2433</v>
      </c>
      <c r="C282" s="79" t="s">
        <v>2311</v>
      </c>
      <c r="D282" s="108" t="s">
        <v>2312</v>
      </c>
      <c r="E282" s="80">
        <v>0.29570000000000002</v>
      </c>
      <c r="F282" s="260"/>
      <c r="G282" s="82" t="str">
        <f t="shared" si="16"/>
        <v/>
      </c>
      <c r="H282" s="82" t="str">
        <f t="shared" si="17"/>
        <v/>
      </c>
      <c r="I282" s="83"/>
      <c r="J282" s="83"/>
      <c r="K282" s="83"/>
      <c r="L282" s="83"/>
      <c r="M282" s="83"/>
      <c r="N282" s="84">
        <v>102</v>
      </c>
      <c r="O282" s="84">
        <v>345</v>
      </c>
      <c r="P282" s="85">
        <v>43997</v>
      </c>
      <c r="U282" s="80"/>
      <c r="V282" s="80"/>
      <c r="W282" s="80"/>
    </row>
    <row r="283" spans="1:23" s="84" customFormat="1" x14ac:dyDescent="0.25">
      <c r="A283" s="79" t="s">
        <v>2308</v>
      </c>
      <c r="B283" s="108" t="s">
        <v>2433</v>
      </c>
      <c r="C283" s="79" t="s">
        <v>2313</v>
      </c>
      <c r="D283" s="108" t="s">
        <v>2314</v>
      </c>
      <c r="E283" s="80">
        <v>0.30580000000000002</v>
      </c>
      <c r="F283" s="260"/>
      <c r="G283" s="82" t="str">
        <f t="shared" si="16"/>
        <v/>
      </c>
      <c r="H283" s="82" t="str">
        <f t="shared" si="17"/>
        <v>X</v>
      </c>
      <c r="I283" s="83"/>
      <c r="J283" s="83"/>
      <c r="K283" s="83"/>
      <c r="L283" s="83"/>
      <c r="M283" s="83"/>
      <c r="N283" s="84">
        <v>85</v>
      </c>
      <c r="O283" s="84">
        <v>278</v>
      </c>
      <c r="P283" s="85">
        <v>43997</v>
      </c>
      <c r="U283" s="80"/>
      <c r="V283" s="80"/>
      <c r="W283" s="80"/>
    </row>
    <row r="284" spans="1:23" s="127" customFormat="1" x14ac:dyDescent="0.25">
      <c r="A284" s="119"/>
      <c r="B284" s="120"/>
      <c r="C284" s="119"/>
      <c r="D284" s="120" t="s">
        <v>2511</v>
      </c>
      <c r="E284" s="121">
        <f>N284/O284</f>
        <v>0.3254364089775561</v>
      </c>
      <c r="F284" s="135"/>
      <c r="G284" s="122"/>
      <c r="H284" s="122"/>
      <c r="I284" s="123"/>
      <c r="J284" s="123"/>
      <c r="K284" s="123"/>
      <c r="L284" s="123"/>
      <c r="M284" s="123"/>
      <c r="N284" s="124">
        <f>SUM(N281:N283)</f>
        <v>261</v>
      </c>
      <c r="O284" s="124">
        <f>SUM(O281:O283)</f>
        <v>802</v>
      </c>
      <c r="P284" s="125"/>
      <c r="Q284" s="124"/>
      <c r="U284" s="126"/>
      <c r="V284" s="126"/>
      <c r="W284" s="126"/>
    </row>
    <row r="285" spans="1:23" s="84" customFormat="1" x14ac:dyDescent="0.25">
      <c r="A285" s="79" t="s">
        <v>837</v>
      </c>
      <c r="B285" s="79" t="s">
        <v>838</v>
      </c>
      <c r="C285" s="79" t="s">
        <v>839</v>
      </c>
      <c r="D285" s="79" t="s">
        <v>1238</v>
      </c>
      <c r="E285" s="80">
        <v>0.29570000000000002</v>
      </c>
      <c r="F285" s="260"/>
      <c r="G285" s="82" t="str">
        <f t="shared" si="16"/>
        <v/>
      </c>
      <c r="H285" s="82" t="str">
        <f t="shared" si="17"/>
        <v/>
      </c>
      <c r="I285" s="83"/>
      <c r="J285" s="83"/>
      <c r="K285" s="83"/>
      <c r="L285" s="83"/>
      <c r="M285" s="83"/>
      <c r="N285" s="84">
        <v>215</v>
      </c>
      <c r="O285" s="84">
        <v>727</v>
      </c>
      <c r="P285" s="85">
        <v>43984</v>
      </c>
      <c r="U285" s="80"/>
      <c r="V285" s="80"/>
      <c r="W285" s="80"/>
    </row>
    <row r="286" spans="1:23" s="84" customFormat="1" x14ac:dyDescent="0.25">
      <c r="A286" s="79" t="s">
        <v>837</v>
      </c>
      <c r="B286" s="79" t="s">
        <v>838</v>
      </c>
      <c r="C286" s="79" t="s">
        <v>840</v>
      </c>
      <c r="D286" s="79" t="s">
        <v>841</v>
      </c>
      <c r="E286" s="80">
        <v>0.246</v>
      </c>
      <c r="F286" s="260"/>
      <c r="G286" s="82" t="str">
        <f t="shared" si="16"/>
        <v/>
      </c>
      <c r="H286" s="82" t="str">
        <f t="shared" si="17"/>
        <v/>
      </c>
      <c r="I286" s="83"/>
      <c r="J286" s="83"/>
      <c r="K286" s="83"/>
      <c r="L286" s="83"/>
      <c r="M286" s="83"/>
      <c r="N286" s="84">
        <v>243</v>
      </c>
      <c r="O286" s="84">
        <v>988</v>
      </c>
      <c r="P286" s="85">
        <v>43984</v>
      </c>
      <c r="U286" s="80"/>
      <c r="V286" s="80"/>
      <c r="W286" s="80"/>
    </row>
    <row r="287" spans="1:23" s="84" customFormat="1" x14ac:dyDescent="0.25">
      <c r="A287" s="79" t="s">
        <v>837</v>
      </c>
      <c r="B287" s="79" t="s">
        <v>838</v>
      </c>
      <c r="C287" s="79" t="s">
        <v>842</v>
      </c>
      <c r="D287" s="79" t="s">
        <v>843</v>
      </c>
      <c r="E287" s="80">
        <v>0.31690000000000002</v>
      </c>
      <c r="F287" s="260"/>
      <c r="G287" s="82" t="str">
        <f t="shared" si="16"/>
        <v/>
      </c>
      <c r="H287" s="82" t="str">
        <f t="shared" si="17"/>
        <v>X</v>
      </c>
      <c r="I287" s="83"/>
      <c r="J287" s="83"/>
      <c r="K287" s="83"/>
      <c r="L287" s="83"/>
      <c r="M287" s="83"/>
      <c r="N287" s="84">
        <v>257</v>
      </c>
      <c r="O287" s="84">
        <v>811</v>
      </c>
      <c r="P287" s="85">
        <v>43984</v>
      </c>
      <c r="U287" s="80"/>
      <c r="V287" s="80"/>
      <c r="W287" s="80"/>
    </row>
    <row r="288" spans="1:23" s="84" customFormat="1" x14ac:dyDescent="0.25">
      <c r="A288" s="79" t="s">
        <v>837</v>
      </c>
      <c r="B288" s="79" t="s">
        <v>838</v>
      </c>
      <c r="C288" s="79" t="s">
        <v>844</v>
      </c>
      <c r="D288" s="79" t="s">
        <v>845</v>
      </c>
      <c r="E288" s="80">
        <v>0.31809999999999999</v>
      </c>
      <c r="F288" s="260"/>
      <c r="G288" s="82" t="str">
        <f t="shared" si="16"/>
        <v/>
      </c>
      <c r="H288" s="82" t="str">
        <f t="shared" si="17"/>
        <v>X</v>
      </c>
      <c r="I288" s="83"/>
      <c r="J288" s="83"/>
      <c r="K288" s="83"/>
      <c r="L288" s="83"/>
      <c r="M288" s="83"/>
      <c r="N288" s="84">
        <v>237</v>
      </c>
      <c r="O288" s="84">
        <v>745</v>
      </c>
      <c r="P288" s="85">
        <v>43984</v>
      </c>
      <c r="U288" s="80"/>
      <c r="V288" s="80"/>
      <c r="W288" s="80"/>
    </row>
    <row r="289" spans="1:23" s="127" customFormat="1" x14ac:dyDescent="0.25">
      <c r="A289" s="119"/>
      <c r="B289" s="119"/>
      <c r="C289" s="119"/>
      <c r="D289" s="120" t="s">
        <v>2511</v>
      </c>
      <c r="E289" s="121">
        <f>N289/O289</f>
        <v>0.29104249464995413</v>
      </c>
      <c r="F289" s="135"/>
      <c r="G289" s="122"/>
      <c r="H289" s="122"/>
      <c r="I289" s="123"/>
      <c r="J289" s="123"/>
      <c r="K289" s="123"/>
      <c r="L289" s="123"/>
      <c r="M289" s="123"/>
      <c r="N289" s="124">
        <f>SUM(N285:N288)</f>
        <v>952</v>
      </c>
      <c r="O289" s="124">
        <f>SUM(O285:O288)</f>
        <v>3271</v>
      </c>
      <c r="P289" s="125"/>
      <c r="Q289" s="124"/>
      <c r="U289" s="126"/>
      <c r="V289" s="126"/>
      <c r="W289" s="126"/>
    </row>
    <row r="290" spans="1:23" s="84" customFormat="1" x14ac:dyDescent="0.25">
      <c r="A290" s="79" t="s">
        <v>528</v>
      </c>
      <c r="B290" s="79" t="s">
        <v>560</v>
      </c>
      <c r="C290" s="86" t="s">
        <v>514</v>
      </c>
      <c r="D290" s="79" t="s">
        <v>561</v>
      </c>
      <c r="E290" s="87">
        <v>0.39379999999999998</v>
      </c>
      <c r="F290" s="260"/>
      <c r="G290" s="82" t="str">
        <f t="shared" si="16"/>
        <v/>
      </c>
      <c r="H290" s="82" t="str">
        <f t="shared" si="17"/>
        <v>X</v>
      </c>
      <c r="I290" s="83"/>
      <c r="J290" s="83"/>
      <c r="K290" s="83"/>
      <c r="L290" s="83"/>
      <c r="M290" s="83"/>
      <c r="N290" s="84">
        <v>89</v>
      </c>
      <c r="O290" s="84">
        <v>226</v>
      </c>
      <c r="P290" s="85">
        <v>43922</v>
      </c>
      <c r="U290" s="80"/>
      <c r="V290" s="80"/>
      <c r="W290" s="80"/>
    </row>
    <row r="291" spans="1:23" s="84" customFormat="1" x14ac:dyDescent="0.25">
      <c r="A291" s="79" t="s">
        <v>528</v>
      </c>
      <c r="B291" s="79" t="s">
        <v>560</v>
      </c>
      <c r="C291" s="86" t="s">
        <v>516</v>
      </c>
      <c r="D291" s="79" t="s">
        <v>563</v>
      </c>
      <c r="E291" s="87">
        <v>0.29770000000000002</v>
      </c>
      <c r="F291" s="260"/>
      <c r="G291" s="82" t="str">
        <f t="shared" si="16"/>
        <v/>
      </c>
      <c r="H291" s="82" t="str">
        <f t="shared" si="17"/>
        <v/>
      </c>
      <c r="I291" s="83"/>
      <c r="J291" s="83"/>
      <c r="K291" s="83"/>
      <c r="L291" s="83"/>
      <c r="M291" s="83"/>
      <c r="N291" s="84">
        <v>78</v>
      </c>
      <c r="O291" s="84">
        <v>262</v>
      </c>
      <c r="P291" s="85">
        <v>43922</v>
      </c>
      <c r="U291" s="80"/>
      <c r="V291" s="80"/>
      <c r="W291" s="80"/>
    </row>
    <row r="292" spans="1:23" s="84" customFormat="1" x14ac:dyDescent="0.25">
      <c r="A292" s="79" t="s">
        <v>528</v>
      </c>
      <c r="B292" s="79" t="s">
        <v>560</v>
      </c>
      <c r="C292" s="86" t="s">
        <v>515</v>
      </c>
      <c r="D292" s="79" t="s">
        <v>562</v>
      </c>
      <c r="E292" s="87">
        <v>0.39379999999999998</v>
      </c>
      <c r="F292" s="260"/>
      <c r="G292" s="82" t="str">
        <f t="shared" si="16"/>
        <v/>
      </c>
      <c r="H292" s="82" t="str">
        <f t="shared" si="17"/>
        <v>X</v>
      </c>
      <c r="I292" s="83"/>
      <c r="J292" s="83"/>
      <c r="K292" s="83"/>
      <c r="L292" s="83"/>
      <c r="M292" s="83"/>
      <c r="N292" s="84">
        <v>102</v>
      </c>
      <c r="O292" s="84">
        <v>259</v>
      </c>
      <c r="P292" s="85">
        <v>43922</v>
      </c>
      <c r="U292" s="80"/>
      <c r="V292" s="80"/>
      <c r="W292" s="80"/>
    </row>
    <row r="293" spans="1:23" s="84" customFormat="1" x14ac:dyDescent="0.25">
      <c r="A293" s="132"/>
      <c r="B293" s="119"/>
      <c r="C293" s="128"/>
      <c r="D293" s="120" t="s">
        <v>2511</v>
      </c>
      <c r="E293" s="129">
        <f>N293/O293</f>
        <v>0.36010709504685406</v>
      </c>
      <c r="F293" s="135"/>
      <c r="G293" s="122"/>
      <c r="H293" s="122"/>
      <c r="I293" s="123"/>
      <c r="J293" s="123"/>
      <c r="K293" s="123"/>
      <c r="L293" s="123"/>
      <c r="M293" s="123"/>
      <c r="N293" s="124">
        <f>SUM(N290:N292)</f>
        <v>269</v>
      </c>
      <c r="O293" s="124">
        <f>SUM(O290:O292)</f>
        <v>747</v>
      </c>
      <c r="P293" s="125"/>
      <c r="Q293" s="124"/>
      <c r="U293" s="80"/>
      <c r="V293" s="80"/>
      <c r="W293" s="80"/>
    </row>
    <row r="294" spans="1:23" s="84" customFormat="1" x14ac:dyDescent="0.25">
      <c r="A294" s="79" t="s">
        <v>1002</v>
      </c>
      <c r="B294" s="79" t="s">
        <v>1183</v>
      </c>
      <c r="C294" s="79" t="s">
        <v>1003</v>
      </c>
      <c r="D294" s="79" t="s">
        <v>1004</v>
      </c>
      <c r="E294" s="80">
        <v>0.49070000000000003</v>
      </c>
      <c r="F294" s="260"/>
      <c r="G294" s="82" t="str">
        <f t="shared" si="16"/>
        <v>X</v>
      </c>
      <c r="H294" s="82" t="str">
        <f t="shared" si="17"/>
        <v/>
      </c>
      <c r="I294" s="83" t="s">
        <v>150</v>
      </c>
      <c r="J294" s="83"/>
      <c r="K294" s="83"/>
      <c r="L294" s="83" t="s">
        <v>151</v>
      </c>
      <c r="M294" s="83"/>
      <c r="N294" s="84">
        <v>132</v>
      </c>
      <c r="O294" s="84">
        <v>269</v>
      </c>
      <c r="P294" s="85">
        <v>43983</v>
      </c>
      <c r="Q294" s="84" t="s">
        <v>2521</v>
      </c>
      <c r="U294" s="80"/>
      <c r="V294" s="80"/>
      <c r="W294" s="80"/>
    </row>
    <row r="295" spans="1:23" s="84" customFormat="1" x14ac:dyDescent="0.25">
      <c r="A295" s="79" t="s">
        <v>1002</v>
      </c>
      <c r="B295" s="79" t="s">
        <v>1183</v>
      </c>
      <c r="C295" s="79" t="s">
        <v>1005</v>
      </c>
      <c r="D295" s="79" t="s">
        <v>1006</v>
      </c>
      <c r="E295" s="80">
        <v>0.37</v>
      </c>
      <c r="F295" s="260"/>
      <c r="G295" s="82" t="str">
        <f t="shared" si="16"/>
        <v/>
      </c>
      <c r="H295" s="82" t="str">
        <f t="shared" si="17"/>
        <v>X</v>
      </c>
      <c r="I295" s="83" t="s">
        <v>150</v>
      </c>
      <c r="J295" s="83"/>
      <c r="K295" s="83"/>
      <c r="L295" s="83" t="s">
        <v>151</v>
      </c>
      <c r="M295" s="83" t="s">
        <v>22</v>
      </c>
      <c r="N295" s="84">
        <v>74</v>
      </c>
      <c r="O295" s="84">
        <v>200</v>
      </c>
      <c r="P295" s="85">
        <v>43983</v>
      </c>
      <c r="U295" s="80"/>
      <c r="V295" s="80"/>
      <c r="W295" s="80"/>
    </row>
    <row r="296" spans="1:23" s="84" customFormat="1" x14ac:dyDescent="0.25">
      <c r="A296" s="79" t="s">
        <v>1002</v>
      </c>
      <c r="B296" s="79" t="s">
        <v>1183</v>
      </c>
      <c r="C296" s="79" t="s">
        <v>1792</v>
      </c>
      <c r="D296" s="79" t="s">
        <v>1007</v>
      </c>
      <c r="E296" s="80">
        <v>0.40720000000000001</v>
      </c>
      <c r="F296" s="260"/>
      <c r="G296" s="82" t="str">
        <f t="shared" si="16"/>
        <v>X</v>
      </c>
      <c r="H296" s="82" t="str">
        <f t="shared" si="17"/>
        <v/>
      </c>
      <c r="I296" s="83" t="s">
        <v>150</v>
      </c>
      <c r="J296" s="83"/>
      <c r="K296" s="83"/>
      <c r="L296" s="83" t="s">
        <v>151</v>
      </c>
      <c r="M296" s="83"/>
      <c r="N296" s="84">
        <v>79</v>
      </c>
      <c r="O296" s="84">
        <v>194</v>
      </c>
      <c r="P296" s="85">
        <v>43983</v>
      </c>
      <c r="U296" s="80"/>
      <c r="V296" s="80"/>
      <c r="W296" s="80"/>
    </row>
    <row r="297" spans="1:23" s="84" customFormat="1" x14ac:dyDescent="0.25">
      <c r="A297" s="119"/>
      <c r="B297" s="119"/>
      <c r="C297" s="119"/>
      <c r="D297" s="120" t="s">
        <v>2511</v>
      </c>
      <c r="E297" s="121">
        <f>N297/O297</f>
        <v>0.42986425339366519</v>
      </c>
      <c r="F297" s="135"/>
      <c r="G297" s="122"/>
      <c r="H297" s="122"/>
      <c r="I297" s="123"/>
      <c r="J297" s="123"/>
      <c r="K297" s="123"/>
      <c r="L297" s="123"/>
      <c r="M297" s="123"/>
      <c r="N297" s="124">
        <f>SUM(N294:N296)</f>
        <v>285</v>
      </c>
      <c r="O297" s="124">
        <f>SUM(O294:O296)</f>
        <v>663</v>
      </c>
      <c r="P297" s="125"/>
      <c r="Q297" s="124"/>
      <c r="U297" s="80"/>
      <c r="V297" s="80"/>
      <c r="W297" s="80"/>
    </row>
    <row r="298" spans="1:23" s="84" customFormat="1" ht="30" x14ac:dyDescent="0.25">
      <c r="A298" s="241">
        <v>1704000</v>
      </c>
      <c r="B298" s="140" t="s">
        <v>1794</v>
      </c>
      <c r="C298" s="238" t="s">
        <v>1795</v>
      </c>
      <c r="D298" s="140" t="s">
        <v>1796</v>
      </c>
      <c r="E298" s="80">
        <v>0.49519999999999997</v>
      </c>
      <c r="F298" s="260"/>
      <c r="G298" s="82" t="str">
        <f t="shared" si="16"/>
        <v>X</v>
      </c>
      <c r="H298" s="82" t="str">
        <f t="shared" si="17"/>
        <v/>
      </c>
      <c r="I298" s="83" t="s">
        <v>22</v>
      </c>
      <c r="J298" s="83"/>
      <c r="K298" s="83"/>
      <c r="L298" s="83" t="s">
        <v>151</v>
      </c>
      <c r="M298" s="83"/>
      <c r="N298" s="84">
        <v>104</v>
      </c>
      <c r="O298" s="84">
        <v>210</v>
      </c>
      <c r="P298" s="85">
        <v>43983</v>
      </c>
      <c r="Q298" s="84" t="s">
        <v>2521</v>
      </c>
      <c r="U298" s="80"/>
      <c r="V298" s="80"/>
      <c r="W298" s="80"/>
    </row>
    <row r="299" spans="1:23" s="84" customFormat="1" ht="15" customHeight="1" x14ac:dyDescent="0.25">
      <c r="A299" s="238" t="s">
        <v>1793</v>
      </c>
      <c r="B299" s="140" t="s">
        <v>1794</v>
      </c>
      <c r="C299" s="238" t="s">
        <v>1797</v>
      </c>
      <c r="D299" s="140" t="s">
        <v>1798</v>
      </c>
      <c r="E299" s="80">
        <v>0.439</v>
      </c>
      <c r="F299" s="260"/>
      <c r="G299" s="82" t="str">
        <f t="shared" si="16"/>
        <v>X</v>
      </c>
      <c r="H299" s="82" t="str">
        <f t="shared" si="17"/>
        <v/>
      </c>
      <c r="I299" s="83" t="s">
        <v>22</v>
      </c>
      <c r="J299" s="83"/>
      <c r="K299" s="83"/>
      <c r="L299" s="83" t="s">
        <v>151</v>
      </c>
      <c r="M299" s="83"/>
      <c r="N299" s="84">
        <v>54</v>
      </c>
      <c r="O299" s="84">
        <v>123</v>
      </c>
      <c r="P299" s="85">
        <v>43983</v>
      </c>
      <c r="U299" s="80"/>
      <c r="V299" s="80"/>
      <c r="W299" s="80"/>
    </row>
    <row r="300" spans="1:23" s="84" customFormat="1" ht="10.5" customHeight="1" x14ac:dyDescent="0.25">
      <c r="A300" s="238" t="s">
        <v>1793</v>
      </c>
      <c r="B300" s="140" t="s">
        <v>1794</v>
      </c>
      <c r="C300" s="238" t="s">
        <v>1799</v>
      </c>
      <c r="D300" s="140" t="s">
        <v>1800</v>
      </c>
      <c r="E300" s="80">
        <v>0.44919999999999999</v>
      </c>
      <c r="F300" s="260"/>
      <c r="G300" s="82" t="str">
        <f t="shared" si="16"/>
        <v>X</v>
      </c>
      <c r="H300" s="82" t="str">
        <f t="shared" si="17"/>
        <v/>
      </c>
      <c r="I300" s="83" t="s">
        <v>22</v>
      </c>
      <c r="J300" s="83"/>
      <c r="K300" s="83"/>
      <c r="L300" s="83" t="s">
        <v>151</v>
      </c>
      <c r="M300" s="83"/>
      <c r="N300" s="84">
        <v>53</v>
      </c>
      <c r="O300" s="84">
        <v>118</v>
      </c>
      <c r="P300" s="85">
        <v>43983</v>
      </c>
      <c r="U300" s="80"/>
      <c r="V300" s="80"/>
      <c r="W300" s="80"/>
    </row>
    <row r="301" spans="1:23" s="84" customFormat="1" x14ac:dyDescent="0.25">
      <c r="A301" s="131"/>
      <c r="B301" s="139"/>
      <c r="C301" s="131"/>
      <c r="D301" s="120" t="s">
        <v>2511</v>
      </c>
      <c r="E301" s="121">
        <f>N301/O301</f>
        <v>0.46784922394678491</v>
      </c>
      <c r="F301" s="135"/>
      <c r="G301" s="122"/>
      <c r="H301" s="122"/>
      <c r="I301" s="123"/>
      <c r="J301" s="123"/>
      <c r="K301" s="123"/>
      <c r="L301" s="123"/>
      <c r="M301" s="123"/>
      <c r="N301" s="124">
        <f>SUM(N298:N300)</f>
        <v>211</v>
      </c>
      <c r="O301" s="124">
        <f>SUM(O298:O300)</f>
        <v>451</v>
      </c>
      <c r="P301" s="125"/>
      <c r="Q301" s="124"/>
      <c r="U301" s="80"/>
      <c r="V301" s="80"/>
      <c r="W301" s="80"/>
    </row>
    <row r="302" spans="1:23" s="84" customFormat="1" x14ac:dyDescent="0.25">
      <c r="A302" s="79" t="s">
        <v>800</v>
      </c>
      <c r="B302" s="79" t="s">
        <v>1184</v>
      </c>
      <c r="C302" s="79" t="s">
        <v>1242</v>
      </c>
      <c r="D302" s="79" t="s">
        <v>1243</v>
      </c>
      <c r="E302" s="80">
        <v>0.20979999999999999</v>
      </c>
      <c r="F302" s="260"/>
      <c r="G302" s="82" t="str">
        <f t="shared" ref="G302:G325" si="18">IF(E302&gt;=40%,"X","")</f>
        <v/>
      </c>
      <c r="H302" s="82" t="str">
        <f t="shared" ref="H302:H325" si="19">IF(AND( E302&gt;=30%, E302 &lt;=39.99%),"X","")</f>
        <v/>
      </c>
      <c r="I302" s="83"/>
      <c r="J302" s="83"/>
      <c r="K302" s="83"/>
      <c r="L302" s="83"/>
      <c r="M302" s="83"/>
      <c r="N302" s="84">
        <v>73</v>
      </c>
      <c r="O302" s="84">
        <v>348</v>
      </c>
      <c r="P302" s="85">
        <v>43956</v>
      </c>
      <c r="U302" s="80"/>
      <c r="V302" s="80"/>
      <c r="W302" s="80"/>
    </row>
    <row r="303" spans="1:23" s="84" customFormat="1" x14ac:dyDescent="0.25">
      <c r="A303" s="79" t="s">
        <v>800</v>
      </c>
      <c r="B303" s="79" t="s">
        <v>1184</v>
      </c>
      <c r="C303" s="79" t="s">
        <v>1244</v>
      </c>
      <c r="D303" s="79" t="s">
        <v>1245</v>
      </c>
      <c r="E303" s="80">
        <v>0.40629999999999999</v>
      </c>
      <c r="F303" s="260"/>
      <c r="G303" s="82" t="str">
        <f t="shared" si="18"/>
        <v>X</v>
      </c>
      <c r="H303" s="82" t="str">
        <f t="shared" si="19"/>
        <v/>
      </c>
      <c r="I303" s="83"/>
      <c r="J303" s="83"/>
      <c r="K303" s="83"/>
      <c r="L303" s="83"/>
      <c r="M303" s="83"/>
      <c r="N303" s="84">
        <v>208</v>
      </c>
      <c r="O303" s="84">
        <v>512</v>
      </c>
      <c r="P303" s="85">
        <v>43956</v>
      </c>
      <c r="U303" s="80"/>
      <c r="V303" s="80"/>
      <c r="W303" s="80"/>
    </row>
    <row r="304" spans="1:23" s="84" customFormat="1" x14ac:dyDescent="0.25">
      <c r="A304" s="79" t="s">
        <v>800</v>
      </c>
      <c r="B304" s="79" t="s">
        <v>1184</v>
      </c>
      <c r="C304" s="79" t="s">
        <v>1241</v>
      </c>
      <c r="D304" s="79" t="s">
        <v>1223</v>
      </c>
      <c r="E304" s="80">
        <v>0.439</v>
      </c>
      <c r="F304" s="260"/>
      <c r="G304" s="82" t="str">
        <f t="shared" si="18"/>
        <v>X</v>
      </c>
      <c r="H304" s="82" t="str">
        <f t="shared" si="19"/>
        <v/>
      </c>
      <c r="I304" s="83"/>
      <c r="J304" s="83"/>
      <c r="K304" s="83"/>
      <c r="L304" s="83"/>
      <c r="M304" s="83"/>
      <c r="N304" s="84">
        <v>234</v>
      </c>
      <c r="O304" s="84">
        <v>533</v>
      </c>
      <c r="P304" s="85">
        <v>43956</v>
      </c>
      <c r="U304" s="80"/>
      <c r="V304" s="80"/>
      <c r="W304" s="80"/>
    </row>
    <row r="305" spans="1:23" s="84" customFormat="1" x14ac:dyDescent="0.25">
      <c r="A305" s="79" t="s">
        <v>800</v>
      </c>
      <c r="B305" s="79" t="s">
        <v>1184</v>
      </c>
      <c r="C305" s="79" t="s">
        <v>1240</v>
      </c>
      <c r="D305" s="79" t="s">
        <v>1239</v>
      </c>
      <c r="E305" s="80">
        <v>0.33429999999999999</v>
      </c>
      <c r="F305" s="260"/>
      <c r="G305" s="82" t="str">
        <f t="shared" si="18"/>
        <v/>
      </c>
      <c r="H305" s="82" t="str">
        <f t="shared" si="19"/>
        <v>X</v>
      </c>
      <c r="I305" s="83"/>
      <c r="J305" s="83"/>
      <c r="K305" s="83"/>
      <c r="L305" s="83"/>
      <c r="M305" s="83"/>
      <c r="N305" s="84">
        <v>223</v>
      </c>
      <c r="O305" s="84">
        <v>667</v>
      </c>
      <c r="P305" s="85">
        <v>43956</v>
      </c>
      <c r="U305" s="80"/>
      <c r="V305" s="80"/>
      <c r="W305" s="80"/>
    </row>
    <row r="306" spans="1:23" s="84" customFormat="1" x14ac:dyDescent="0.25">
      <c r="A306" s="79" t="s">
        <v>800</v>
      </c>
      <c r="B306" s="79" t="s">
        <v>1184</v>
      </c>
      <c r="C306" s="79" t="s">
        <v>1255</v>
      </c>
      <c r="D306" s="79" t="s">
        <v>1256</v>
      </c>
      <c r="E306" s="80">
        <v>0.23069999999999999</v>
      </c>
      <c r="F306" s="260"/>
      <c r="G306" s="82" t="str">
        <f t="shared" si="18"/>
        <v/>
      </c>
      <c r="H306" s="82" t="str">
        <f t="shared" si="19"/>
        <v/>
      </c>
      <c r="I306" s="83"/>
      <c r="J306" s="83"/>
      <c r="K306" s="83"/>
      <c r="L306" s="83"/>
      <c r="M306" s="83"/>
      <c r="N306" s="84">
        <v>290</v>
      </c>
      <c r="O306" s="84">
        <v>1257</v>
      </c>
      <c r="P306" s="85">
        <v>43956</v>
      </c>
      <c r="U306" s="80"/>
      <c r="V306" s="80"/>
      <c r="W306" s="80"/>
    </row>
    <row r="307" spans="1:23" s="84" customFormat="1" x14ac:dyDescent="0.25">
      <c r="A307" s="79" t="s">
        <v>800</v>
      </c>
      <c r="B307" s="79" t="s">
        <v>1184</v>
      </c>
      <c r="C307" s="79" t="s">
        <v>1801</v>
      </c>
      <c r="D307" s="79" t="s">
        <v>1252</v>
      </c>
      <c r="E307" s="80">
        <v>0.44600000000000001</v>
      </c>
      <c r="F307" s="260"/>
      <c r="G307" s="82" t="str">
        <f t="shared" si="18"/>
        <v>X</v>
      </c>
      <c r="H307" s="82" t="str">
        <f t="shared" si="19"/>
        <v/>
      </c>
      <c r="I307" s="83"/>
      <c r="J307" s="83"/>
      <c r="K307" s="83"/>
      <c r="L307" s="83"/>
      <c r="M307" s="83"/>
      <c r="N307" s="84">
        <v>190</v>
      </c>
      <c r="O307" s="84">
        <v>426</v>
      </c>
      <c r="P307" s="85">
        <v>43956</v>
      </c>
      <c r="U307" s="80"/>
      <c r="V307" s="80"/>
      <c r="W307" s="80"/>
    </row>
    <row r="308" spans="1:23" s="84" customFormat="1" x14ac:dyDescent="0.25">
      <c r="A308" s="79" t="s">
        <v>800</v>
      </c>
      <c r="B308" s="79" t="s">
        <v>1184</v>
      </c>
      <c r="C308" s="79" t="s">
        <v>1248</v>
      </c>
      <c r="D308" s="79" t="s">
        <v>1249</v>
      </c>
      <c r="E308" s="80">
        <v>0.26140000000000002</v>
      </c>
      <c r="F308" s="260"/>
      <c r="G308" s="82" t="str">
        <f t="shared" si="18"/>
        <v/>
      </c>
      <c r="H308" s="82" t="str">
        <f t="shared" si="19"/>
        <v/>
      </c>
      <c r="I308" s="83"/>
      <c r="J308" s="83"/>
      <c r="K308" s="83"/>
      <c r="L308" s="83"/>
      <c r="M308" s="83"/>
      <c r="N308" s="84">
        <v>109</v>
      </c>
      <c r="O308" s="84">
        <v>417</v>
      </c>
      <c r="P308" s="85">
        <v>43956</v>
      </c>
      <c r="U308" s="80"/>
      <c r="V308" s="80"/>
      <c r="W308" s="80"/>
    </row>
    <row r="309" spans="1:23" s="84" customFormat="1" x14ac:dyDescent="0.25">
      <c r="A309" s="79" t="s">
        <v>800</v>
      </c>
      <c r="B309" s="79" t="s">
        <v>1184</v>
      </c>
      <c r="C309" s="79" t="s">
        <v>1250</v>
      </c>
      <c r="D309" s="79" t="s">
        <v>1251</v>
      </c>
      <c r="E309" s="80">
        <v>0.22819999999999999</v>
      </c>
      <c r="F309" s="260"/>
      <c r="G309" s="82" t="str">
        <f t="shared" si="18"/>
        <v/>
      </c>
      <c r="H309" s="82" t="str">
        <f t="shared" si="19"/>
        <v/>
      </c>
      <c r="I309" s="83"/>
      <c r="J309" s="83"/>
      <c r="K309" s="83"/>
      <c r="L309" s="83"/>
      <c r="M309" s="83"/>
      <c r="N309" s="84">
        <v>97</v>
      </c>
      <c r="O309" s="84">
        <v>425</v>
      </c>
      <c r="P309" s="85">
        <v>43956</v>
      </c>
      <c r="U309" s="80"/>
      <c r="V309" s="80"/>
      <c r="W309" s="80"/>
    </row>
    <row r="310" spans="1:23" s="84" customFormat="1" x14ac:dyDescent="0.25">
      <c r="A310" s="79" t="s">
        <v>800</v>
      </c>
      <c r="B310" s="79" t="s">
        <v>1184</v>
      </c>
      <c r="C310" s="79" t="s">
        <v>1246</v>
      </c>
      <c r="D310" s="79" t="s">
        <v>1247</v>
      </c>
      <c r="E310" s="80">
        <v>0.23949999999999999</v>
      </c>
      <c r="F310" s="260"/>
      <c r="G310" s="82" t="str">
        <f t="shared" si="18"/>
        <v/>
      </c>
      <c r="H310" s="82" t="str">
        <f t="shared" si="19"/>
        <v/>
      </c>
      <c r="I310" s="83"/>
      <c r="J310" s="83"/>
      <c r="K310" s="83"/>
      <c r="L310" s="83"/>
      <c r="M310" s="83"/>
      <c r="N310" s="84">
        <v>159</v>
      </c>
      <c r="O310" s="84">
        <v>664</v>
      </c>
      <c r="P310" s="85">
        <v>43956</v>
      </c>
      <c r="U310" s="80"/>
      <c r="V310" s="80"/>
      <c r="W310" s="80"/>
    </row>
    <row r="311" spans="1:23" s="84" customFormat="1" ht="15.75" customHeight="1" x14ac:dyDescent="0.25">
      <c r="A311" s="79" t="s">
        <v>800</v>
      </c>
      <c r="B311" s="79" t="s">
        <v>1184</v>
      </c>
      <c r="C311" s="79" t="s">
        <v>1253</v>
      </c>
      <c r="D311" s="79" t="s">
        <v>1254</v>
      </c>
      <c r="E311" s="80">
        <v>0.25359999999999999</v>
      </c>
      <c r="F311" s="260"/>
      <c r="G311" s="82" t="str">
        <f t="shared" si="18"/>
        <v/>
      </c>
      <c r="H311" s="82" t="str">
        <f t="shared" si="19"/>
        <v/>
      </c>
      <c r="I311" s="83"/>
      <c r="J311" s="83"/>
      <c r="K311" s="83"/>
      <c r="L311" s="83"/>
      <c r="M311" s="83"/>
      <c r="N311" s="84">
        <v>123</v>
      </c>
      <c r="O311" s="84">
        <v>485</v>
      </c>
      <c r="P311" s="85">
        <v>43956</v>
      </c>
      <c r="U311" s="80"/>
      <c r="V311" s="80"/>
      <c r="W311" s="80"/>
    </row>
    <row r="312" spans="1:23" s="84" customFormat="1" ht="15.75" customHeight="1" x14ac:dyDescent="0.25">
      <c r="A312" s="119"/>
      <c r="B312" s="119"/>
      <c r="C312" s="119"/>
      <c r="D312" s="120" t="s">
        <v>2511</v>
      </c>
      <c r="E312" s="121">
        <f>N312/O312</f>
        <v>0.29752354377397977</v>
      </c>
      <c r="F312" s="135"/>
      <c r="G312" s="122"/>
      <c r="H312" s="122"/>
      <c r="I312" s="123"/>
      <c r="J312" s="123"/>
      <c r="K312" s="123"/>
      <c r="L312" s="123"/>
      <c r="M312" s="123"/>
      <c r="N312" s="124">
        <f>SUM(N302:N311)</f>
        <v>1706</v>
      </c>
      <c r="O312" s="124">
        <f>SUM(O302:O311)</f>
        <v>5734</v>
      </c>
      <c r="P312" s="125"/>
      <c r="Q312" s="124"/>
      <c r="U312" s="80"/>
      <c r="V312" s="80"/>
      <c r="W312" s="80"/>
    </row>
    <row r="313" spans="1:23" s="84" customFormat="1" x14ac:dyDescent="0.25">
      <c r="A313" s="79" t="s">
        <v>2462</v>
      </c>
      <c r="B313" s="108" t="s">
        <v>2403</v>
      </c>
      <c r="C313" s="238" t="s">
        <v>2477</v>
      </c>
      <c r="D313" s="140" t="s">
        <v>2529</v>
      </c>
      <c r="E313" s="80">
        <v>0.74829999999999997</v>
      </c>
      <c r="F313" s="260"/>
      <c r="G313" s="82" t="str">
        <f t="shared" si="18"/>
        <v>X</v>
      </c>
      <c r="H313" s="82" t="str">
        <f t="shared" si="19"/>
        <v/>
      </c>
      <c r="I313" s="83" t="s">
        <v>22</v>
      </c>
      <c r="J313" s="83"/>
      <c r="K313" s="83"/>
      <c r="L313" s="83" t="s">
        <v>151</v>
      </c>
      <c r="M313" s="83"/>
      <c r="N313" s="84">
        <v>217</v>
      </c>
      <c r="O313" s="84">
        <v>290</v>
      </c>
      <c r="P313" s="85">
        <v>43986</v>
      </c>
      <c r="U313" s="80"/>
      <c r="V313" s="80"/>
      <c r="W313" s="80"/>
    </row>
    <row r="314" spans="1:23" s="84" customFormat="1" x14ac:dyDescent="0.25">
      <c r="A314" s="242">
        <v>1802000</v>
      </c>
      <c r="B314" s="108" t="s">
        <v>2403</v>
      </c>
      <c r="C314" s="238" t="s">
        <v>2478</v>
      </c>
      <c r="D314" s="140" t="s">
        <v>2404</v>
      </c>
      <c r="E314" s="80">
        <v>0.60360000000000003</v>
      </c>
      <c r="F314" s="260"/>
      <c r="G314" s="82" t="str">
        <f t="shared" si="18"/>
        <v>X</v>
      </c>
      <c r="H314" s="82" t="str">
        <f t="shared" si="19"/>
        <v/>
      </c>
      <c r="I314" s="83" t="s">
        <v>22</v>
      </c>
      <c r="J314" s="83"/>
      <c r="K314" s="83"/>
      <c r="L314" s="83" t="s">
        <v>151</v>
      </c>
      <c r="M314" s="83"/>
      <c r="N314" s="84">
        <v>134</v>
      </c>
      <c r="O314" s="84">
        <v>222</v>
      </c>
      <c r="P314" s="85">
        <v>43986</v>
      </c>
      <c r="U314" s="80"/>
      <c r="V314" s="80"/>
      <c r="W314" s="80"/>
    </row>
    <row r="315" spans="1:23" s="84" customFormat="1" x14ac:dyDescent="0.25">
      <c r="A315" s="243"/>
      <c r="B315" s="120"/>
      <c r="C315" s="131"/>
      <c r="D315" s="120" t="s">
        <v>2511</v>
      </c>
      <c r="E315" s="121">
        <f>N315/O315</f>
        <v>0.685546875</v>
      </c>
      <c r="F315" s="135"/>
      <c r="G315" s="122"/>
      <c r="H315" s="122"/>
      <c r="I315" s="123"/>
      <c r="J315" s="123"/>
      <c r="K315" s="123"/>
      <c r="L315" s="123"/>
      <c r="M315" s="123"/>
      <c r="N315" s="124">
        <f>SUM(N313:N314)</f>
        <v>351</v>
      </c>
      <c r="O315" s="124">
        <f>SUM(O313:O314)</f>
        <v>512</v>
      </c>
      <c r="P315" s="125"/>
      <c r="Q315" s="124"/>
      <c r="U315" s="80"/>
      <c r="V315" s="80"/>
      <c r="W315" s="80"/>
    </row>
    <row r="316" spans="1:23" s="84" customFormat="1" x14ac:dyDescent="0.25">
      <c r="A316" s="79" t="s">
        <v>2263</v>
      </c>
      <c r="B316" s="108" t="s">
        <v>2434</v>
      </c>
      <c r="C316" s="79" t="s">
        <v>2264</v>
      </c>
      <c r="D316" s="108" t="s">
        <v>2265</v>
      </c>
      <c r="E316" s="80">
        <v>0.54749999999999999</v>
      </c>
      <c r="F316" s="260"/>
      <c r="G316" s="82" t="str">
        <f t="shared" si="18"/>
        <v>X</v>
      </c>
      <c r="H316" s="82" t="str">
        <f t="shared" si="19"/>
        <v/>
      </c>
      <c r="I316" s="83" t="s">
        <v>150</v>
      </c>
      <c r="J316" s="83"/>
      <c r="K316" s="83"/>
      <c r="L316" s="83" t="s">
        <v>151</v>
      </c>
      <c r="M316" s="83"/>
      <c r="N316" s="84">
        <v>317</v>
      </c>
      <c r="O316" s="84">
        <v>579</v>
      </c>
      <c r="P316" s="85">
        <v>43983</v>
      </c>
      <c r="U316" s="80"/>
      <c r="V316" s="80"/>
      <c r="W316" s="80"/>
    </row>
    <row r="317" spans="1:23" s="84" customFormat="1" x14ac:dyDescent="0.25">
      <c r="A317" s="79" t="s">
        <v>2263</v>
      </c>
      <c r="B317" s="108" t="s">
        <v>2434</v>
      </c>
      <c r="C317" s="79" t="s">
        <v>2266</v>
      </c>
      <c r="D317" s="108" t="s">
        <v>2267</v>
      </c>
      <c r="E317" s="80">
        <v>0.75670000000000004</v>
      </c>
      <c r="F317" s="260"/>
      <c r="G317" s="82" t="str">
        <f t="shared" si="18"/>
        <v>X</v>
      </c>
      <c r="H317" s="82" t="str">
        <f t="shared" si="19"/>
        <v/>
      </c>
      <c r="I317" s="83" t="s">
        <v>150</v>
      </c>
      <c r="J317" s="83"/>
      <c r="K317" s="83"/>
      <c r="L317" s="83" t="s">
        <v>151</v>
      </c>
      <c r="M317" s="83"/>
      <c r="N317" s="84">
        <v>395</v>
      </c>
      <c r="O317" s="84">
        <v>522</v>
      </c>
      <c r="P317" s="85">
        <v>43983</v>
      </c>
      <c r="U317" s="80"/>
      <c r="V317" s="80"/>
      <c r="W317" s="80"/>
    </row>
    <row r="318" spans="1:23" s="84" customFormat="1" x14ac:dyDescent="0.25">
      <c r="A318" s="79" t="s">
        <v>2263</v>
      </c>
      <c r="B318" s="108" t="s">
        <v>2434</v>
      </c>
      <c r="C318" s="79" t="s">
        <v>2270</v>
      </c>
      <c r="D318" s="108" t="s">
        <v>2271</v>
      </c>
      <c r="E318" s="80">
        <v>0.85680000000000001</v>
      </c>
      <c r="F318" s="260"/>
      <c r="G318" s="82" t="str">
        <f t="shared" si="18"/>
        <v>X</v>
      </c>
      <c r="H318" s="82" t="str">
        <f t="shared" si="19"/>
        <v/>
      </c>
      <c r="I318" s="83" t="s">
        <v>150</v>
      </c>
      <c r="J318" s="83"/>
      <c r="K318" s="83"/>
      <c r="L318" s="83" t="s">
        <v>151</v>
      </c>
      <c r="M318" s="83"/>
      <c r="N318" s="84">
        <v>407</v>
      </c>
      <c r="O318" s="84">
        <v>475</v>
      </c>
      <c r="P318" s="85">
        <v>43983</v>
      </c>
      <c r="U318" s="80"/>
      <c r="V318" s="80"/>
      <c r="W318" s="80"/>
    </row>
    <row r="319" spans="1:23" s="84" customFormat="1" x14ac:dyDescent="0.25">
      <c r="A319" s="79" t="s">
        <v>2263</v>
      </c>
      <c r="B319" s="108" t="s">
        <v>2434</v>
      </c>
      <c r="C319" s="79" t="s">
        <v>2272</v>
      </c>
      <c r="D319" s="108" t="s">
        <v>2273</v>
      </c>
      <c r="E319" s="80">
        <v>0.23549999999999999</v>
      </c>
      <c r="F319" s="260"/>
      <c r="G319" s="82" t="str">
        <f t="shared" si="18"/>
        <v/>
      </c>
      <c r="H319" s="82" t="str">
        <f t="shared" si="19"/>
        <v/>
      </c>
      <c r="I319" s="83" t="s">
        <v>150</v>
      </c>
      <c r="J319" s="83"/>
      <c r="K319" s="83"/>
      <c r="L319" s="83" t="s">
        <v>151</v>
      </c>
      <c r="M319" s="83" t="s">
        <v>22</v>
      </c>
      <c r="N319" s="84">
        <v>138</v>
      </c>
      <c r="O319" s="84">
        <v>586</v>
      </c>
      <c r="P319" s="85">
        <v>43983</v>
      </c>
      <c r="U319" s="80"/>
      <c r="V319" s="80"/>
      <c r="W319" s="80"/>
    </row>
    <row r="320" spans="1:23" s="84" customFormat="1" x14ac:dyDescent="0.25">
      <c r="A320" s="79" t="s">
        <v>2263</v>
      </c>
      <c r="B320" s="108" t="s">
        <v>2434</v>
      </c>
      <c r="C320" s="79" t="s">
        <v>2274</v>
      </c>
      <c r="D320" s="108" t="s">
        <v>2275</v>
      </c>
      <c r="E320" s="80">
        <v>0.79110000000000003</v>
      </c>
      <c r="F320" s="260"/>
      <c r="G320" s="82" t="str">
        <f t="shared" si="18"/>
        <v>X</v>
      </c>
      <c r="H320" s="82" t="str">
        <f t="shared" si="19"/>
        <v/>
      </c>
      <c r="I320" s="83" t="s">
        <v>150</v>
      </c>
      <c r="J320" s="83"/>
      <c r="K320" s="83"/>
      <c r="L320" s="83" t="s">
        <v>151</v>
      </c>
      <c r="M320" s="83"/>
      <c r="N320" s="84">
        <v>250</v>
      </c>
      <c r="O320" s="84">
        <v>316</v>
      </c>
      <c r="P320" s="85">
        <v>43983</v>
      </c>
      <c r="U320" s="80"/>
      <c r="V320" s="80"/>
      <c r="W320" s="80"/>
    </row>
    <row r="321" spans="1:23" s="84" customFormat="1" x14ac:dyDescent="0.25">
      <c r="A321" s="79" t="s">
        <v>2263</v>
      </c>
      <c r="B321" s="108" t="s">
        <v>2434</v>
      </c>
      <c r="C321" s="79" t="s">
        <v>2276</v>
      </c>
      <c r="D321" s="108" t="s">
        <v>2530</v>
      </c>
      <c r="E321" s="80">
        <v>0.7137</v>
      </c>
      <c r="F321" s="260"/>
      <c r="G321" s="82" t="str">
        <f t="shared" si="18"/>
        <v>X</v>
      </c>
      <c r="H321" s="82" t="str">
        <f t="shared" si="19"/>
        <v/>
      </c>
      <c r="I321" s="83" t="s">
        <v>150</v>
      </c>
      <c r="J321" s="83"/>
      <c r="K321" s="83"/>
      <c r="L321" s="83" t="s">
        <v>151</v>
      </c>
      <c r="M321" s="83"/>
      <c r="N321" s="84">
        <v>187</v>
      </c>
      <c r="O321" s="84">
        <v>262</v>
      </c>
      <c r="P321" s="85">
        <v>43983</v>
      </c>
      <c r="U321" s="80"/>
      <c r="V321" s="80"/>
      <c r="W321" s="80"/>
    </row>
    <row r="322" spans="1:23" s="84" customFormat="1" x14ac:dyDescent="0.25">
      <c r="A322" s="79" t="s">
        <v>2263</v>
      </c>
      <c r="B322" s="108" t="s">
        <v>2434</v>
      </c>
      <c r="C322" s="79" t="s">
        <v>2277</v>
      </c>
      <c r="D322" s="108" t="s">
        <v>2531</v>
      </c>
      <c r="E322" s="80">
        <v>0.38250000000000001</v>
      </c>
      <c r="F322" s="260"/>
      <c r="G322" s="82" t="str">
        <f t="shared" si="18"/>
        <v/>
      </c>
      <c r="H322" s="82" t="str">
        <f t="shared" si="19"/>
        <v>X</v>
      </c>
      <c r="I322" s="83" t="s">
        <v>150</v>
      </c>
      <c r="J322" s="83"/>
      <c r="K322" s="83"/>
      <c r="L322" s="83" t="s">
        <v>151</v>
      </c>
      <c r="M322" s="83" t="s">
        <v>22</v>
      </c>
      <c r="N322" s="84">
        <v>192</v>
      </c>
      <c r="O322" s="84">
        <v>502</v>
      </c>
      <c r="P322" s="85">
        <v>43983</v>
      </c>
      <c r="U322" s="80"/>
      <c r="V322" s="80"/>
      <c r="W322" s="80"/>
    </row>
    <row r="323" spans="1:23" s="84" customFormat="1" x14ac:dyDescent="0.25">
      <c r="A323" s="79" t="s">
        <v>2263</v>
      </c>
      <c r="B323" s="108" t="s">
        <v>2434</v>
      </c>
      <c r="C323" s="79" t="s">
        <v>2278</v>
      </c>
      <c r="D323" s="108" t="s">
        <v>2532</v>
      </c>
      <c r="E323" s="80">
        <v>0.69289999999999996</v>
      </c>
      <c r="F323" s="260"/>
      <c r="G323" s="82" t="str">
        <f t="shared" si="18"/>
        <v>X</v>
      </c>
      <c r="H323" s="82" t="str">
        <f t="shared" si="19"/>
        <v/>
      </c>
      <c r="I323" s="83" t="s">
        <v>150</v>
      </c>
      <c r="J323" s="83"/>
      <c r="K323" s="83"/>
      <c r="L323" s="83" t="s">
        <v>151</v>
      </c>
      <c r="M323" s="83"/>
      <c r="N323" s="84">
        <v>255</v>
      </c>
      <c r="O323" s="84">
        <v>368</v>
      </c>
      <c r="P323" s="85">
        <v>43983</v>
      </c>
      <c r="U323" s="80"/>
      <c r="V323" s="80"/>
      <c r="W323" s="80"/>
    </row>
    <row r="324" spans="1:23" s="84" customFormat="1" x14ac:dyDescent="0.25">
      <c r="A324" s="79" t="s">
        <v>2263</v>
      </c>
      <c r="B324" s="108" t="s">
        <v>2434</v>
      </c>
      <c r="C324" s="79" t="s">
        <v>2268</v>
      </c>
      <c r="D324" s="108" t="s">
        <v>2269</v>
      </c>
      <c r="E324" s="80">
        <v>0.81230000000000002</v>
      </c>
      <c r="F324" s="260"/>
      <c r="G324" s="82" t="str">
        <f t="shared" si="18"/>
        <v>X</v>
      </c>
      <c r="H324" s="82" t="str">
        <f t="shared" si="19"/>
        <v/>
      </c>
      <c r="I324" s="83" t="s">
        <v>150</v>
      </c>
      <c r="J324" s="83"/>
      <c r="K324" s="83"/>
      <c r="L324" s="83" t="s">
        <v>151</v>
      </c>
      <c r="M324" s="83"/>
      <c r="N324" s="84">
        <v>515</v>
      </c>
      <c r="O324" s="84">
        <v>634</v>
      </c>
      <c r="P324" s="85">
        <v>43983</v>
      </c>
      <c r="U324" s="80"/>
      <c r="V324" s="80"/>
      <c r="W324" s="80"/>
    </row>
    <row r="325" spans="1:23" s="84" customFormat="1" x14ac:dyDescent="0.25">
      <c r="A325" s="79" t="s">
        <v>2263</v>
      </c>
      <c r="B325" s="108" t="s">
        <v>2434</v>
      </c>
      <c r="C325" s="79" t="s">
        <v>2279</v>
      </c>
      <c r="D325" s="108" t="s">
        <v>2533</v>
      </c>
      <c r="E325" s="80">
        <v>0.52859999999999996</v>
      </c>
      <c r="F325" s="260"/>
      <c r="G325" s="82" t="str">
        <f t="shared" si="18"/>
        <v>X</v>
      </c>
      <c r="H325" s="82" t="str">
        <f t="shared" si="19"/>
        <v/>
      </c>
      <c r="I325" s="83" t="s">
        <v>150</v>
      </c>
      <c r="J325" s="83"/>
      <c r="K325" s="83"/>
      <c r="L325" s="83" t="s">
        <v>151</v>
      </c>
      <c r="M325" s="83"/>
      <c r="N325" s="84">
        <v>536</v>
      </c>
      <c r="O325" s="84">
        <v>1014</v>
      </c>
      <c r="P325" s="85">
        <v>43983</v>
      </c>
      <c r="U325" s="80"/>
      <c r="V325" s="80"/>
      <c r="W325" s="80"/>
    </row>
    <row r="326" spans="1:23" s="84" customFormat="1" x14ac:dyDescent="0.25">
      <c r="A326" s="132"/>
      <c r="B326" s="120"/>
      <c r="C326" s="119"/>
      <c r="D326" s="120" t="s">
        <v>2511</v>
      </c>
      <c r="E326" s="121">
        <f>N326/O326</f>
        <v>0.60707493343476604</v>
      </c>
      <c r="F326" s="135"/>
      <c r="G326" s="122"/>
      <c r="H326" s="122"/>
      <c r="I326" s="123"/>
      <c r="J326" s="123"/>
      <c r="K326" s="123"/>
      <c r="L326" s="123"/>
      <c r="M326" s="123"/>
      <c r="N326" s="124">
        <f>SUM(N316:N325)</f>
        <v>3192</v>
      </c>
      <c r="O326" s="124">
        <f>SUM(O316:O325)</f>
        <v>5258</v>
      </c>
      <c r="P326" s="125"/>
      <c r="Q326" s="124"/>
      <c r="U326" s="80"/>
      <c r="V326" s="80"/>
      <c r="W326" s="80"/>
    </row>
    <row r="327" spans="1:23" s="84" customFormat="1" x14ac:dyDescent="0.25">
      <c r="A327" s="79" t="s">
        <v>1155</v>
      </c>
      <c r="B327" s="157" t="s">
        <v>1156</v>
      </c>
      <c r="C327" s="79" t="s">
        <v>1259</v>
      </c>
      <c r="D327" s="157" t="s">
        <v>1159</v>
      </c>
      <c r="E327" s="80">
        <v>0.4002</v>
      </c>
      <c r="F327" s="260"/>
      <c r="G327" s="82" t="str">
        <f t="shared" ref="G327:G352" si="20">IF(E327&gt;=40%,"X","")</f>
        <v>X</v>
      </c>
      <c r="H327" s="82" t="str">
        <f>IF(AND( E327&gt;=30%, E327 &lt;=39.99%),"X","")</f>
        <v/>
      </c>
      <c r="I327" s="83"/>
      <c r="J327" s="83"/>
      <c r="K327" s="83"/>
      <c r="L327" s="83"/>
      <c r="M327" s="83"/>
      <c r="N327" s="84">
        <v>375</v>
      </c>
      <c r="O327" s="84">
        <v>937</v>
      </c>
      <c r="P327" s="85">
        <v>43985</v>
      </c>
      <c r="U327" s="80"/>
      <c r="V327" s="80"/>
      <c r="W327" s="80"/>
    </row>
    <row r="328" spans="1:23" s="84" customFormat="1" x14ac:dyDescent="0.25">
      <c r="A328" s="79" t="s">
        <v>1155</v>
      </c>
      <c r="B328" s="157" t="s">
        <v>1156</v>
      </c>
      <c r="C328" s="79" t="s">
        <v>1258</v>
      </c>
      <c r="D328" s="157" t="s">
        <v>1158</v>
      </c>
      <c r="E328" s="80">
        <v>0.31790000000000002</v>
      </c>
      <c r="F328" s="260"/>
      <c r="G328" s="82" t="str">
        <f t="shared" si="20"/>
        <v/>
      </c>
      <c r="H328" s="82" t="str">
        <f>IF(AND( E328&gt;=30%, E328 &lt;=39.99%),"X","")</f>
        <v>X</v>
      </c>
      <c r="I328" s="83"/>
      <c r="J328" s="83"/>
      <c r="K328" s="83"/>
      <c r="L328" s="83"/>
      <c r="M328" s="83"/>
      <c r="N328" s="84">
        <v>316</v>
      </c>
      <c r="O328" s="84">
        <v>994</v>
      </c>
      <c r="P328" s="85">
        <v>43985</v>
      </c>
      <c r="U328" s="80"/>
      <c r="V328" s="80"/>
      <c r="W328" s="80"/>
    </row>
    <row r="329" spans="1:23" s="84" customFormat="1" x14ac:dyDescent="0.25">
      <c r="A329" s="79" t="s">
        <v>1155</v>
      </c>
      <c r="B329" s="157" t="s">
        <v>1156</v>
      </c>
      <c r="C329" s="79" t="s">
        <v>1257</v>
      </c>
      <c r="D329" s="157" t="s">
        <v>1157</v>
      </c>
      <c r="E329" s="80">
        <v>0.37480000000000002</v>
      </c>
      <c r="F329" s="260"/>
      <c r="G329" s="82" t="str">
        <f t="shared" si="20"/>
        <v/>
      </c>
      <c r="H329" s="82" t="str">
        <f>IF(AND( E329&gt;=30%, E329 &lt;=39.99%),"X","")</f>
        <v>X</v>
      </c>
      <c r="I329" s="83"/>
      <c r="J329" s="83"/>
      <c r="K329" s="83"/>
      <c r="L329" s="83"/>
      <c r="M329" s="83"/>
      <c r="N329" s="84">
        <v>232</v>
      </c>
      <c r="O329" s="84">
        <v>619</v>
      </c>
      <c r="P329" s="85">
        <v>43985</v>
      </c>
      <c r="U329" s="80"/>
      <c r="V329" s="80"/>
      <c r="W329" s="80"/>
    </row>
    <row r="330" spans="1:23" s="84" customFormat="1" x14ac:dyDescent="0.25">
      <c r="A330" s="79" t="s">
        <v>1155</v>
      </c>
      <c r="B330" s="157" t="s">
        <v>1156</v>
      </c>
      <c r="C330" s="79" t="s">
        <v>1262</v>
      </c>
      <c r="D330" s="157" t="s">
        <v>1160</v>
      </c>
      <c r="E330" s="80">
        <v>0.62190000000000001</v>
      </c>
      <c r="F330" s="260"/>
      <c r="G330" s="82" t="str">
        <f t="shared" si="20"/>
        <v>X</v>
      </c>
      <c r="H330" s="82" t="str">
        <f>IF(AND( E330&gt;=30%, E330 &lt;=39.99%),"X","")</f>
        <v/>
      </c>
      <c r="I330" s="83"/>
      <c r="J330" s="83"/>
      <c r="K330" s="83"/>
      <c r="L330" s="83"/>
      <c r="M330" s="83"/>
      <c r="N330" s="84">
        <v>454</v>
      </c>
      <c r="O330" s="84">
        <v>730</v>
      </c>
      <c r="P330" s="85">
        <v>43985</v>
      </c>
      <c r="U330" s="80"/>
      <c r="V330" s="80"/>
      <c r="W330" s="80"/>
    </row>
    <row r="331" spans="1:23" s="84" customFormat="1" ht="30" x14ac:dyDescent="0.25">
      <c r="A331" s="79" t="s">
        <v>1155</v>
      </c>
      <c r="B331" s="157" t="s">
        <v>1156</v>
      </c>
      <c r="C331" s="79" t="s">
        <v>1261</v>
      </c>
      <c r="D331" s="157" t="s">
        <v>1260</v>
      </c>
      <c r="E331" s="80">
        <v>0.43</v>
      </c>
      <c r="F331" s="260"/>
      <c r="G331" s="82" t="str">
        <f t="shared" si="20"/>
        <v>X</v>
      </c>
      <c r="H331" s="82" t="str">
        <f>IF(AND( E331&gt;=30%, E331 &lt;=39.99%),"X","")</f>
        <v/>
      </c>
      <c r="I331" s="83"/>
      <c r="J331" s="83"/>
      <c r="K331" s="83"/>
      <c r="L331" s="83"/>
      <c r="M331" s="83"/>
      <c r="N331" s="84">
        <v>335</v>
      </c>
      <c r="O331" s="84">
        <v>779</v>
      </c>
      <c r="P331" s="85">
        <v>43985</v>
      </c>
      <c r="U331" s="80"/>
      <c r="V331" s="80"/>
      <c r="W331" s="80"/>
    </row>
    <row r="332" spans="1:23" s="84" customFormat="1" x14ac:dyDescent="0.25">
      <c r="A332" s="119"/>
      <c r="B332" s="156"/>
      <c r="C332" s="119"/>
      <c r="D332" s="120" t="s">
        <v>2511</v>
      </c>
      <c r="E332" s="121">
        <f>N332/O332</f>
        <v>0.42177876324217789</v>
      </c>
      <c r="F332" s="135"/>
      <c r="G332" s="122"/>
      <c r="H332" s="122"/>
      <c r="I332" s="123"/>
      <c r="J332" s="123"/>
      <c r="K332" s="123"/>
      <c r="L332" s="123"/>
      <c r="M332" s="123"/>
      <c r="N332" s="124">
        <f>SUM(N327:N331)</f>
        <v>1712</v>
      </c>
      <c r="O332" s="124">
        <f>SUM(O327:O331)</f>
        <v>4059</v>
      </c>
      <c r="P332" s="125"/>
      <c r="Q332" s="124"/>
      <c r="U332" s="80"/>
      <c r="V332" s="80"/>
      <c r="W332" s="80"/>
    </row>
    <row r="333" spans="1:23" s="84" customFormat="1" x14ac:dyDescent="0.25">
      <c r="A333" s="79" t="s">
        <v>1679</v>
      </c>
      <c r="B333" s="108" t="s">
        <v>1684</v>
      </c>
      <c r="C333" s="79" t="s">
        <v>1802</v>
      </c>
      <c r="D333" s="108" t="s">
        <v>1534</v>
      </c>
      <c r="E333" s="80">
        <v>0.45250000000000001</v>
      </c>
      <c r="F333" s="260"/>
      <c r="G333" s="82" t="str">
        <f t="shared" si="20"/>
        <v>X</v>
      </c>
      <c r="H333" s="82"/>
      <c r="I333" s="83" t="s">
        <v>22</v>
      </c>
      <c r="J333" s="83"/>
      <c r="K333" s="83"/>
      <c r="L333" s="83" t="s">
        <v>151</v>
      </c>
      <c r="M333" s="83"/>
      <c r="N333" s="84">
        <v>162</v>
      </c>
      <c r="O333" s="84">
        <v>358</v>
      </c>
      <c r="P333" s="85">
        <v>43993</v>
      </c>
      <c r="U333" s="80"/>
      <c r="V333" s="80"/>
      <c r="W333" s="80"/>
    </row>
    <row r="334" spans="1:23" s="84" customFormat="1" x14ac:dyDescent="0.25">
      <c r="A334" s="79" t="s">
        <v>1679</v>
      </c>
      <c r="B334" s="108" t="s">
        <v>1684</v>
      </c>
      <c r="C334" s="79" t="s">
        <v>1803</v>
      </c>
      <c r="D334" s="108" t="s">
        <v>1535</v>
      </c>
      <c r="E334" s="80">
        <v>0.35930000000000001</v>
      </c>
      <c r="F334" s="260"/>
      <c r="G334" s="82" t="str">
        <f t="shared" si="20"/>
        <v/>
      </c>
      <c r="H334" s="82" t="str">
        <f t="shared" ref="H334:H352" si="21">IF(AND( E334&gt;=30%, E334 &lt;=39.99%),"X","")</f>
        <v>X</v>
      </c>
      <c r="I334" s="83" t="s">
        <v>22</v>
      </c>
      <c r="J334" s="83"/>
      <c r="K334" s="83"/>
      <c r="L334" s="83" t="s">
        <v>151</v>
      </c>
      <c r="M334" s="83" t="s">
        <v>22</v>
      </c>
      <c r="N334" s="84">
        <v>97</v>
      </c>
      <c r="O334" s="84">
        <v>270</v>
      </c>
      <c r="P334" s="85">
        <v>43993</v>
      </c>
      <c r="U334" s="80"/>
      <c r="V334" s="80"/>
      <c r="W334" s="80"/>
    </row>
    <row r="335" spans="1:23" s="127" customFormat="1" x14ac:dyDescent="0.25">
      <c r="A335" s="119"/>
      <c r="B335" s="120"/>
      <c r="C335" s="119"/>
      <c r="D335" s="120" t="s">
        <v>2511</v>
      </c>
      <c r="E335" s="121">
        <f>N335/O335</f>
        <v>0.41242038216560511</v>
      </c>
      <c r="F335" s="135"/>
      <c r="G335" s="122"/>
      <c r="H335" s="122"/>
      <c r="I335" s="123"/>
      <c r="J335" s="123"/>
      <c r="K335" s="123"/>
      <c r="L335" s="123"/>
      <c r="M335" s="123"/>
      <c r="N335" s="124">
        <f>SUM(N333:N334)</f>
        <v>259</v>
      </c>
      <c r="O335" s="124">
        <f>SUM(O333:O334)</f>
        <v>628</v>
      </c>
      <c r="P335" s="125"/>
      <c r="Q335" s="124"/>
      <c r="U335" s="126"/>
      <c r="V335" s="126"/>
      <c r="W335" s="126"/>
    </row>
    <row r="336" spans="1:23" s="84" customFormat="1" x14ac:dyDescent="0.25">
      <c r="A336" s="79" t="s">
        <v>1674</v>
      </c>
      <c r="B336" s="108" t="s">
        <v>1685</v>
      </c>
      <c r="C336" s="79" t="s">
        <v>1390</v>
      </c>
      <c r="D336" s="108" t="s">
        <v>1710</v>
      </c>
      <c r="E336" s="80">
        <v>0.50880000000000003</v>
      </c>
      <c r="F336" s="260"/>
      <c r="G336" s="82" t="str">
        <f t="shared" si="20"/>
        <v>X</v>
      </c>
      <c r="H336" s="82" t="str">
        <f t="shared" si="21"/>
        <v/>
      </c>
      <c r="I336" s="83"/>
      <c r="J336" s="83"/>
      <c r="K336" s="83"/>
      <c r="L336" s="83"/>
      <c r="M336" s="83"/>
      <c r="N336" s="84">
        <v>317</v>
      </c>
      <c r="O336" s="84">
        <v>623</v>
      </c>
      <c r="P336" s="85">
        <v>43990</v>
      </c>
      <c r="U336" s="80"/>
      <c r="V336" s="80"/>
      <c r="W336" s="80"/>
    </row>
    <row r="337" spans="1:33" s="84" customFormat="1" x14ac:dyDescent="0.25">
      <c r="A337" s="79" t="s">
        <v>1674</v>
      </c>
      <c r="B337" s="108" t="s">
        <v>1685</v>
      </c>
      <c r="C337" s="79" t="s">
        <v>1391</v>
      </c>
      <c r="D337" s="108" t="s">
        <v>1711</v>
      </c>
      <c r="E337" s="80">
        <v>0.42759999999999998</v>
      </c>
      <c r="F337" s="260"/>
      <c r="G337" s="82" t="str">
        <f t="shared" si="20"/>
        <v>X</v>
      </c>
      <c r="H337" s="82" t="str">
        <f t="shared" si="21"/>
        <v/>
      </c>
      <c r="I337" s="83" t="s">
        <v>170</v>
      </c>
      <c r="J337" s="83" t="s">
        <v>170</v>
      </c>
      <c r="K337" s="83"/>
      <c r="L337" s="83"/>
      <c r="M337" s="83"/>
      <c r="N337" s="84">
        <v>257</v>
      </c>
      <c r="O337" s="84">
        <v>601</v>
      </c>
      <c r="P337" s="85">
        <v>43990</v>
      </c>
      <c r="U337" s="80"/>
      <c r="V337" s="80"/>
      <c r="W337" s="80"/>
    </row>
    <row r="338" spans="1:33" s="84" customFormat="1" x14ac:dyDescent="0.25">
      <c r="A338" s="79" t="s">
        <v>1674</v>
      </c>
      <c r="B338" s="108" t="s">
        <v>1685</v>
      </c>
      <c r="C338" s="79" t="s">
        <v>1392</v>
      </c>
      <c r="D338" s="108" t="s">
        <v>1712</v>
      </c>
      <c r="E338" s="80">
        <v>0.41489999999999999</v>
      </c>
      <c r="F338" s="260"/>
      <c r="G338" s="82" t="str">
        <f t="shared" si="20"/>
        <v>X</v>
      </c>
      <c r="H338" s="82" t="str">
        <f t="shared" si="21"/>
        <v/>
      </c>
      <c r="I338" s="83"/>
      <c r="J338" s="83"/>
      <c r="K338" s="83"/>
      <c r="L338" s="83"/>
      <c r="M338" s="83"/>
      <c r="N338" s="84">
        <v>268</v>
      </c>
      <c r="O338" s="84">
        <v>646</v>
      </c>
      <c r="P338" s="85">
        <v>43990</v>
      </c>
      <c r="U338" s="80"/>
      <c r="V338" s="80"/>
      <c r="W338" s="80"/>
    </row>
    <row r="339" spans="1:33" s="84" customFormat="1" x14ac:dyDescent="0.25">
      <c r="A339" s="79" t="s">
        <v>1674</v>
      </c>
      <c r="B339" s="108" t="s">
        <v>1685</v>
      </c>
      <c r="C339" s="79" t="s">
        <v>1393</v>
      </c>
      <c r="D339" s="108" t="s">
        <v>1394</v>
      </c>
      <c r="E339" s="80">
        <v>0.3095</v>
      </c>
      <c r="F339" s="260"/>
      <c r="G339" s="82" t="str">
        <f t="shared" si="20"/>
        <v/>
      </c>
      <c r="H339" s="82" t="str">
        <f t="shared" si="21"/>
        <v>X</v>
      </c>
      <c r="I339" s="83"/>
      <c r="J339" s="83"/>
      <c r="K339" s="83"/>
      <c r="L339" s="83"/>
      <c r="M339" s="83"/>
      <c r="N339" s="84">
        <v>238</v>
      </c>
      <c r="O339" s="84">
        <v>769</v>
      </c>
      <c r="P339" s="85">
        <v>43990</v>
      </c>
      <c r="U339" s="80"/>
      <c r="V339" s="80"/>
      <c r="W339" s="80"/>
    </row>
    <row r="340" spans="1:33" s="84" customFormat="1" x14ac:dyDescent="0.25">
      <c r="A340" s="119"/>
      <c r="B340" s="120"/>
      <c r="C340" s="119"/>
      <c r="D340" s="120" t="s">
        <v>2511</v>
      </c>
      <c r="E340" s="121">
        <f>N340/O340</f>
        <v>0.40924592648730579</v>
      </c>
      <c r="F340" s="135"/>
      <c r="G340" s="122"/>
      <c r="H340" s="122"/>
      <c r="I340" s="123"/>
      <c r="J340" s="123"/>
      <c r="K340" s="123"/>
      <c r="L340" s="123"/>
      <c r="M340" s="123"/>
      <c r="N340" s="124">
        <f>SUM(N336:N339)</f>
        <v>1080</v>
      </c>
      <c r="O340" s="124">
        <f>SUM(O336:O339)</f>
        <v>2639</v>
      </c>
      <c r="P340" s="125"/>
      <c r="Q340" s="124"/>
      <c r="U340" s="80"/>
      <c r="V340" s="80"/>
      <c r="W340" s="80"/>
    </row>
    <row r="341" spans="1:33" s="84" customFormat="1" x14ac:dyDescent="0.25">
      <c r="A341" s="79" t="s">
        <v>2409</v>
      </c>
      <c r="B341" s="108" t="s">
        <v>2465</v>
      </c>
      <c r="C341" s="79" t="s">
        <v>2479</v>
      </c>
      <c r="D341" s="108" t="s">
        <v>2480</v>
      </c>
      <c r="E341" s="80">
        <v>0.36070000000000002</v>
      </c>
      <c r="F341" s="260"/>
      <c r="G341" s="82" t="str">
        <f t="shared" ref="G341:G347" si="22">IF(E341&gt;=40%,"X","")</f>
        <v/>
      </c>
      <c r="H341" s="82" t="str">
        <f t="shared" ref="H341:H347" si="23">IF(AND( E341&gt;=30%, E341 &lt;=39.99%),"X","")</f>
        <v>X</v>
      </c>
      <c r="I341" s="83" t="s">
        <v>150</v>
      </c>
      <c r="J341" s="83"/>
      <c r="K341" s="83"/>
      <c r="L341" s="83" t="s">
        <v>151</v>
      </c>
      <c r="M341" s="83" t="s">
        <v>22</v>
      </c>
      <c r="N341" s="84">
        <v>123</v>
      </c>
      <c r="O341" s="84">
        <v>341</v>
      </c>
      <c r="P341" s="85">
        <v>43997</v>
      </c>
      <c r="U341" s="80"/>
      <c r="V341" s="80"/>
      <c r="W341" s="80"/>
    </row>
    <row r="342" spans="1:33" s="84" customFormat="1" x14ac:dyDescent="0.25">
      <c r="A342" s="79" t="s">
        <v>2409</v>
      </c>
      <c r="B342" s="108" t="s">
        <v>2465</v>
      </c>
      <c r="C342" s="79" t="s">
        <v>2481</v>
      </c>
      <c r="D342" s="108" t="s">
        <v>2569</v>
      </c>
      <c r="E342" s="80">
        <v>0.49419999999999997</v>
      </c>
      <c r="F342" s="260"/>
      <c r="G342" s="82" t="str">
        <f t="shared" si="22"/>
        <v>X</v>
      </c>
      <c r="H342" s="82" t="str">
        <f t="shared" si="23"/>
        <v/>
      </c>
      <c r="I342" s="83" t="s">
        <v>150</v>
      </c>
      <c r="J342" s="83"/>
      <c r="K342" s="83"/>
      <c r="L342" s="83" t="s">
        <v>151</v>
      </c>
      <c r="M342" s="83"/>
      <c r="N342" s="84">
        <v>213</v>
      </c>
      <c r="O342" s="84">
        <v>431</v>
      </c>
      <c r="P342" s="85">
        <v>43997</v>
      </c>
      <c r="U342" s="80"/>
      <c r="V342" s="80"/>
      <c r="W342" s="80"/>
    </row>
    <row r="343" spans="1:33" s="84" customFormat="1" x14ac:dyDescent="0.25">
      <c r="A343" s="132"/>
      <c r="B343" s="120"/>
      <c r="C343" s="119"/>
      <c r="D343" s="120" t="s">
        <v>2511</v>
      </c>
      <c r="E343" s="121">
        <f>N343/O343</f>
        <v>0.43523316062176165</v>
      </c>
      <c r="F343" s="135"/>
      <c r="G343" s="122"/>
      <c r="H343" s="122"/>
      <c r="I343" s="123"/>
      <c r="J343" s="123"/>
      <c r="K343" s="123"/>
      <c r="L343" s="123"/>
      <c r="M343" s="123"/>
      <c r="N343" s="124">
        <f>SUM(N341:N342)</f>
        <v>336</v>
      </c>
      <c r="O343" s="124">
        <f>SUM(O341:O342)</f>
        <v>772</v>
      </c>
      <c r="P343" s="125"/>
      <c r="Q343" s="124"/>
      <c r="U343" s="80"/>
      <c r="V343" s="80"/>
      <c r="W343" s="80"/>
    </row>
    <row r="344" spans="1:33" s="84" customFormat="1" x14ac:dyDescent="0.25">
      <c r="A344" s="79" t="s">
        <v>2329</v>
      </c>
      <c r="B344" s="108" t="s">
        <v>2325</v>
      </c>
      <c r="C344" s="79" t="s">
        <v>2435</v>
      </c>
      <c r="D344" s="108" t="s">
        <v>1223</v>
      </c>
      <c r="E344" s="80">
        <v>0.60740000000000005</v>
      </c>
      <c r="F344" s="260"/>
      <c r="G344" s="82" t="str">
        <f t="shared" si="22"/>
        <v>X</v>
      </c>
      <c r="H344" s="82" t="str">
        <f t="shared" si="23"/>
        <v/>
      </c>
      <c r="I344" s="83" t="s">
        <v>150</v>
      </c>
      <c r="J344" s="83"/>
      <c r="K344" s="83"/>
      <c r="L344" s="83" t="s">
        <v>151</v>
      </c>
      <c r="M344" s="83"/>
      <c r="N344" s="84">
        <v>181</v>
      </c>
      <c r="O344" s="84">
        <v>298</v>
      </c>
      <c r="P344" s="85">
        <v>43986</v>
      </c>
      <c r="U344" s="80"/>
      <c r="V344" s="80"/>
      <c r="W344" s="80"/>
      <c r="AA344" s="142"/>
      <c r="AB344" s="142"/>
      <c r="AC344" s="142"/>
      <c r="AD344" s="142"/>
    </row>
    <row r="345" spans="1:33" s="84" customFormat="1" x14ac:dyDescent="0.25">
      <c r="A345" s="79" t="s">
        <v>2329</v>
      </c>
      <c r="B345" s="108" t="s">
        <v>2325</v>
      </c>
      <c r="C345" s="79" t="s">
        <v>2437</v>
      </c>
      <c r="D345" s="108" t="s">
        <v>2327</v>
      </c>
      <c r="E345" s="80">
        <v>0.55469999999999997</v>
      </c>
      <c r="F345" s="260"/>
      <c r="G345" s="82" t="str">
        <f t="shared" si="22"/>
        <v>X</v>
      </c>
      <c r="H345" s="82" t="str">
        <f t="shared" si="23"/>
        <v/>
      </c>
      <c r="I345" s="83" t="s">
        <v>150</v>
      </c>
      <c r="J345" s="83"/>
      <c r="K345" s="83"/>
      <c r="L345" s="83" t="s">
        <v>151</v>
      </c>
      <c r="M345" s="83"/>
      <c r="N345" s="84">
        <v>142</v>
      </c>
      <c r="O345" s="84">
        <v>256</v>
      </c>
      <c r="P345" s="85">
        <v>43986</v>
      </c>
      <c r="U345" s="80"/>
      <c r="V345" s="80"/>
      <c r="W345" s="80"/>
      <c r="AA345" s="142"/>
      <c r="AB345" s="142"/>
      <c r="AC345" s="142"/>
      <c r="AD345" s="142"/>
    </row>
    <row r="346" spans="1:33" s="84" customFormat="1" x14ac:dyDescent="0.25">
      <c r="A346" s="79" t="s">
        <v>2329</v>
      </c>
      <c r="B346" s="108" t="s">
        <v>2325</v>
      </c>
      <c r="C346" s="79" t="s">
        <v>2438</v>
      </c>
      <c r="D346" s="108" t="s">
        <v>2328</v>
      </c>
      <c r="E346" s="80">
        <v>0.45079999999999998</v>
      </c>
      <c r="F346" s="260"/>
      <c r="G346" s="82" t="str">
        <f t="shared" si="22"/>
        <v>X</v>
      </c>
      <c r="H346" s="82" t="str">
        <f t="shared" si="23"/>
        <v/>
      </c>
      <c r="I346" s="83" t="s">
        <v>150</v>
      </c>
      <c r="J346" s="83"/>
      <c r="K346" s="83"/>
      <c r="L346" s="83" t="s">
        <v>151</v>
      </c>
      <c r="M346" s="83"/>
      <c r="N346" s="84">
        <v>119</v>
      </c>
      <c r="O346" s="84">
        <v>264</v>
      </c>
      <c r="P346" s="85">
        <v>43986</v>
      </c>
      <c r="U346" s="80"/>
      <c r="V346" s="80"/>
      <c r="W346" s="80"/>
      <c r="Y346" s="142"/>
      <c r="Z346" s="142"/>
      <c r="AA346" s="142"/>
      <c r="AB346" s="142"/>
      <c r="AC346" s="142"/>
      <c r="AD346" s="142"/>
    </row>
    <row r="347" spans="1:33" s="84" customFormat="1" x14ac:dyDescent="0.25">
      <c r="A347" s="79" t="s">
        <v>2329</v>
      </c>
      <c r="B347" s="108" t="s">
        <v>2325</v>
      </c>
      <c r="C347" s="79" t="s">
        <v>2436</v>
      </c>
      <c r="D347" s="108" t="s">
        <v>2326</v>
      </c>
      <c r="E347" s="80">
        <v>0.52510000000000001</v>
      </c>
      <c r="F347" s="260"/>
      <c r="G347" s="82" t="str">
        <f t="shared" si="22"/>
        <v>X</v>
      </c>
      <c r="H347" s="82" t="str">
        <f t="shared" si="23"/>
        <v/>
      </c>
      <c r="I347" s="83" t="s">
        <v>150</v>
      </c>
      <c r="J347" s="83"/>
      <c r="K347" s="83"/>
      <c r="L347" s="83" t="s">
        <v>151</v>
      </c>
      <c r="M347" s="83"/>
      <c r="N347" s="84">
        <v>188</v>
      </c>
      <c r="O347" s="84">
        <v>358</v>
      </c>
      <c r="P347" s="85">
        <v>43986</v>
      </c>
      <c r="U347" s="80"/>
      <c r="V347" s="80"/>
      <c r="W347" s="80"/>
      <c r="Y347" s="142"/>
    </row>
    <row r="348" spans="1:33" s="84" customFormat="1" x14ac:dyDescent="0.25">
      <c r="A348" s="132"/>
      <c r="B348" s="120"/>
      <c r="C348" s="119"/>
      <c r="D348" s="120" t="s">
        <v>2511</v>
      </c>
      <c r="E348" s="121">
        <f>N348/O348</f>
        <v>0.5357142857142857</v>
      </c>
      <c r="F348" s="135"/>
      <c r="G348" s="122"/>
      <c r="H348" s="122"/>
      <c r="I348" s="123"/>
      <c r="J348" s="123"/>
      <c r="K348" s="123"/>
      <c r="L348" s="123"/>
      <c r="M348" s="123"/>
      <c r="N348" s="124">
        <f>SUM(N344:N347)</f>
        <v>630</v>
      </c>
      <c r="O348" s="124">
        <f>SUM(O344:O347)</f>
        <v>1176</v>
      </c>
      <c r="P348" s="125"/>
      <c r="Q348" s="124"/>
      <c r="U348" s="80"/>
      <c r="V348" s="80"/>
      <c r="W348" s="80"/>
      <c r="Y348" s="142"/>
    </row>
    <row r="349" spans="1:33" s="84" customFormat="1" x14ac:dyDescent="0.25">
      <c r="A349" s="79" t="s">
        <v>2302</v>
      </c>
      <c r="B349" s="108" t="s">
        <v>2303</v>
      </c>
      <c r="C349" s="79" t="s">
        <v>2304</v>
      </c>
      <c r="D349" s="108" t="s">
        <v>2305</v>
      </c>
      <c r="E349" s="80">
        <v>0.49690000000000001</v>
      </c>
      <c r="F349" s="260"/>
      <c r="G349" s="82" t="str">
        <f t="shared" si="20"/>
        <v>X</v>
      </c>
      <c r="H349" s="82" t="str">
        <f t="shared" si="21"/>
        <v/>
      </c>
      <c r="I349" s="83" t="s">
        <v>22</v>
      </c>
      <c r="J349" s="83"/>
      <c r="K349" s="83"/>
      <c r="L349" s="83" t="s">
        <v>151</v>
      </c>
      <c r="M349" s="83"/>
      <c r="N349" s="84">
        <v>325</v>
      </c>
      <c r="O349" s="84">
        <v>654</v>
      </c>
      <c r="P349" s="85">
        <v>43983</v>
      </c>
      <c r="Q349" s="84" t="s">
        <v>2521</v>
      </c>
      <c r="U349" s="80"/>
      <c r="V349" s="80"/>
      <c r="W349" s="80"/>
      <c r="Y349" s="142"/>
      <c r="Z349" s="142"/>
      <c r="AA349" s="142"/>
      <c r="AB349" s="142"/>
      <c r="AC349" s="142"/>
      <c r="AD349" s="142"/>
      <c r="AE349" s="142"/>
      <c r="AF349" s="142"/>
      <c r="AG349" s="142"/>
    </row>
    <row r="350" spans="1:33" s="84" customFormat="1" x14ac:dyDescent="0.25">
      <c r="A350" s="79" t="s">
        <v>2302</v>
      </c>
      <c r="B350" s="108" t="s">
        <v>2303</v>
      </c>
      <c r="C350" s="79" t="s">
        <v>2306</v>
      </c>
      <c r="D350" s="108" t="s">
        <v>2307</v>
      </c>
      <c r="E350" s="80">
        <v>0.39389999999999997</v>
      </c>
      <c r="F350" s="260"/>
      <c r="G350" s="82" t="str">
        <f t="shared" si="20"/>
        <v/>
      </c>
      <c r="H350" s="82" t="str">
        <f t="shared" si="21"/>
        <v>X</v>
      </c>
      <c r="I350" s="83" t="s">
        <v>22</v>
      </c>
      <c r="J350" s="83" t="s">
        <v>170</v>
      </c>
      <c r="K350" s="83"/>
      <c r="L350" s="83" t="s">
        <v>151</v>
      </c>
      <c r="M350" s="83" t="s">
        <v>150</v>
      </c>
      <c r="N350" s="84">
        <v>208</v>
      </c>
      <c r="O350" s="84">
        <v>528</v>
      </c>
      <c r="P350" s="85">
        <v>43983</v>
      </c>
      <c r="U350" s="80"/>
      <c r="V350" s="80"/>
      <c r="W350" s="80"/>
      <c r="Y350" s="142"/>
      <c r="Z350" s="142"/>
      <c r="AA350" s="142"/>
      <c r="AB350" s="142"/>
      <c r="AC350" s="142"/>
      <c r="AD350" s="142"/>
      <c r="AE350" s="142"/>
      <c r="AF350" s="142"/>
      <c r="AG350" s="142"/>
    </row>
    <row r="351" spans="1:33" s="84" customFormat="1" x14ac:dyDescent="0.25">
      <c r="A351" s="119"/>
      <c r="B351" s="120"/>
      <c r="C351" s="119"/>
      <c r="D351" s="120" t="s">
        <v>2511</v>
      </c>
      <c r="E351" s="121">
        <f>N351/O351</f>
        <v>0.45093062605752959</v>
      </c>
      <c r="F351" s="135"/>
      <c r="G351" s="122"/>
      <c r="H351" s="122"/>
      <c r="I351" s="123"/>
      <c r="J351" s="123"/>
      <c r="K351" s="123"/>
      <c r="L351" s="123"/>
      <c r="M351" s="123"/>
      <c r="N351" s="124">
        <f>SUM(N349:N350)</f>
        <v>533</v>
      </c>
      <c r="O351" s="124">
        <f>SUM(O349:O350)</f>
        <v>1182</v>
      </c>
      <c r="P351" s="125"/>
      <c r="Q351" s="124"/>
      <c r="U351" s="80"/>
      <c r="V351" s="80"/>
      <c r="W351" s="80"/>
      <c r="Y351" s="142"/>
      <c r="Z351" s="142"/>
      <c r="AA351" s="142"/>
      <c r="AB351" s="142"/>
      <c r="AC351" s="142"/>
      <c r="AD351" s="142"/>
      <c r="AE351" s="142"/>
      <c r="AF351" s="142"/>
      <c r="AG351" s="142"/>
    </row>
    <row r="352" spans="1:33" s="84" customFormat="1" x14ac:dyDescent="0.25">
      <c r="A352" s="79" t="s">
        <v>1421</v>
      </c>
      <c r="B352" s="108" t="s">
        <v>1422</v>
      </c>
      <c r="C352" s="79" t="s">
        <v>1713</v>
      </c>
      <c r="D352" s="108" t="s">
        <v>1423</v>
      </c>
      <c r="E352" s="80">
        <v>0.53569999999999995</v>
      </c>
      <c r="F352" s="260"/>
      <c r="G352" s="82" t="str">
        <f t="shared" si="20"/>
        <v>X</v>
      </c>
      <c r="H352" s="82" t="str">
        <f t="shared" si="21"/>
        <v/>
      </c>
      <c r="I352" s="83" t="s">
        <v>150</v>
      </c>
      <c r="J352" s="83" t="s">
        <v>23</v>
      </c>
      <c r="K352" s="83"/>
      <c r="L352" s="83"/>
      <c r="M352" s="83"/>
      <c r="N352" s="84">
        <v>270</v>
      </c>
      <c r="O352" s="84">
        <v>504</v>
      </c>
      <c r="P352" s="85">
        <v>43990</v>
      </c>
      <c r="U352" s="80"/>
      <c r="V352" s="80"/>
      <c r="W352" s="80"/>
      <c r="Y352" s="142"/>
      <c r="Z352" s="142"/>
      <c r="AA352" s="142"/>
      <c r="AB352" s="142"/>
      <c r="AC352" s="142"/>
      <c r="AD352" s="142"/>
      <c r="AE352" s="142"/>
      <c r="AF352" s="142"/>
      <c r="AG352" s="142"/>
    </row>
    <row r="353" spans="1:41" s="84" customFormat="1" x14ac:dyDescent="0.25">
      <c r="A353" s="79" t="s">
        <v>1421</v>
      </c>
      <c r="B353" s="108" t="s">
        <v>1422</v>
      </c>
      <c r="C353" s="79" t="s">
        <v>1715</v>
      </c>
      <c r="D353" s="108" t="s">
        <v>1426</v>
      </c>
      <c r="E353" s="80">
        <v>0.34200000000000003</v>
      </c>
      <c r="F353" s="260"/>
      <c r="G353" s="82" t="str">
        <f>IF(E353&gt;=40%,"X","")</f>
        <v/>
      </c>
      <c r="H353" s="82" t="str">
        <f>IF(AND( E353&gt;=30%, E353 &lt;=39.99%),"X","")</f>
        <v>X</v>
      </c>
      <c r="I353" s="83" t="s">
        <v>150</v>
      </c>
      <c r="J353" s="83"/>
      <c r="K353" s="83" t="s">
        <v>1425</v>
      </c>
      <c r="L353" s="83"/>
      <c r="M353" s="83"/>
      <c r="N353" s="84">
        <v>105</v>
      </c>
      <c r="O353" s="84">
        <v>307</v>
      </c>
      <c r="P353" s="85">
        <v>43990</v>
      </c>
      <c r="Q353" s="84" t="s">
        <v>2520</v>
      </c>
      <c r="U353" s="80"/>
      <c r="V353" s="80"/>
      <c r="W353" s="80"/>
      <c r="Y353" s="142"/>
      <c r="Z353" s="142"/>
      <c r="AA353" s="88"/>
      <c r="AB353" s="88"/>
      <c r="AC353" s="88"/>
      <c r="AD353" s="88"/>
      <c r="AE353" s="88"/>
      <c r="AF353" s="88"/>
      <c r="AG353" s="88"/>
      <c r="AH353" s="142"/>
    </row>
    <row r="354" spans="1:41" s="84" customFormat="1" x14ac:dyDescent="0.25">
      <c r="A354" s="79" t="s">
        <v>1421</v>
      </c>
      <c r="B354" s="108" t="s">
        <v>1422</v>
      </c>
      <c r="C354" s="79" t="s">
        <v>1714</v>
      </c>
      <c r="D354" s="108" t="s">
        <v>1424</v>
      </c>
      <c r="E354" s="80">
        <v>0.46879999999999999</v>
      </c>
      <c r="F354" s="260"/>
      <c r="G354" s="82" t="str">
        <f>IF(E354&gt;=40%,"X","")</f>
        <v>X</v>
      </c>
      <c r="H354" s="82" t="str">
        <f>IF(AND( E354&gt;=30%, E354 &lt;=39.99%),"X","")</f>
        <v/>
      </c>
      <c r="I354" s="83" t="s">
        <v>150</v>
      </c>
      <c r="J354" s="83"/>
      <c r="K354" s="83" t="s">
        <v>1425</v>
      </c>
      <c r="L354" s="83"/>
      <c r="M354" s="83"/>
      <c r="N354" s="84">
        <v>150</v>
      </c>
      <c r="O354" s="84">
        <v>320</v>
      </c>
      <c r="P354" s="85">
        <v>43990</v>
      </c>
      <c r="U354" s="80"/>
      <c r="V354" s="80"/>
      <c r="W354" s="80"/>
      <c r="Y354" s="88"/>
      <c r="Z354" s="88"/>
      <c r="AA354" s="88"/>
      <c r="AB354" s="88"/>
      <c r="AC354" s="88"/>
      <c r="AD354" s="88"/>
      <c r="AE354" s="88"/>
      <c r="AF354" s="88"/>
      <c r="AG354" s="88"/>
      <c r="AH354" s="142"/>
      <c r="AJ354" s="142"/>
    </row>
    <row r="355" spans="1:41" s="84" customFormat="1" x14ac:dyDescent="0.25">
      <c r="A355" s="119"/>
      <c r="B355" s="120"/>
      <c r="C355" s="119"/>
      <c r="D355" s="120" t="s">
        <v>2511</v>
      </c>
      <c r="E355" s="121">
        <f>N355/O355</f>
        <v>0.46419098143236076</v>
      </c>
      <c r="F355" s="135"/>
      <c r="G355" s="122"/>
      <c r="H355" s="122"/>
      <c r="I355" s="123"/>
      <c r="J355" s="123"/>
      <c r="K355" s="123"/>
      <c r="L355" s="123"/>
      <c r="M355" s="123"/>
      <c r="N355" s="124">
        <f>SUM(N352:N354)</f>
        <v>525</v>
      </c>
      <c r="O355" s="124">
        <f>SUM(O352:O354)</f>
        <v>1131</v>
      </c>
      <c r="P355" s="125"/>
      <c r="Q355" s="124"/>
      <c r="U355" s="80"/>
      <c r="V355" s="80"/>
      <c r="W355" s="80"/>
      <c r="Y355" s="88"/>
      <c r="Z355" s="88"/>
      <c r="AA355" s="88"/>
      <c r="AB355" s="88"/>
      <c r="AC355" s="88"/>
      <c r="AD355" s="88"/>
      <c r="AE355" s="88"/>
      <c r="AF355" s="88"/>
      <c r="AG355" s="88"/>
      <c r="AH355" s="142"/>
      <c r="AJ355" s="142"/>
    </row>
    <row r="356" spans="1:41" s="84" customFormat="1" x14ac:dyDescent="0.25">
      <c r="A356" s="79" t="s">
        <v>1483</v>
      </c>
      <c r="B356" s="108" t="s">
        <v>1484</v>
      </c>
      <c r="C356" s="79" t="s">
        <v>1485</v>
      </c>
      <c r="D356" s="108" t="s">
        <v>1716</v>
      </c>
      <c r="E356" s="80">
        <v>0.46429999999999999</v>
      </c>
      <c r="F356" s="260"/>
      <c r="G356" s="82" t="str">
        <f>IF(E356&gt;=40%,"X","")</f>
        <v>X</v>
      </c>
      <c r="H356" s="82"/>
      <c r="I356" s="83"/>
      <c r="J356" s="83"/>
      <c r="K356" s="83"/>
      <c r="L356" s="83"/>
      <c r="M356" s="83"/>
      <c r="N356" s="84">
        <v>221</v>
      </c>
      <c r="O356" s="84">
        <v>476</v>
      </c>
      <c r="P356" s="85">
        <v>43991</v>
      </c>
      <c r="U356" s="80"/>
      <c r="V356" s="80"/>
      <c r="W356" s="80"/>
      <c r="Y356" s="88"/>
      <c r="Z356" s="88"/>
      <c r="AE356" s="88"/>
      <c r="AF356" s="88"/>
      <c r="AG356" s="88"/>
      <c r="AH356" s="142"/>
      <c r="AI356" s="142"/>
      <c r="AJ356" s="88"/>
    </row>
    <row r="357" spans="1:41" s="84" customFormat="1" x14ac:dyDescent="0.25">
      <c r="A357" s="79" t="s">
        <v>1483</v>
      </c>
      <c r="B357" s="108" t="s">
        <v>1484</v>
      </c>
      <c r="C357" s="79" t="s">
        <v>1486</v>
      </c>
      <c r="D357" s="108" t="s">
        <v>1487</v>
      </c>
      <c r="E357" s="80">
        <v>0.36770000000000003</v>
      </c>
      <c r="F357" s="260"/>
      <c r="G357" s="82"/>
      <c r="H357" s="82" t="str">
        <f t="shared" ref="H357:H403" si="24">IF(AND( E357&gt;=30%, E357 &lt;=39.99%),"X","")</f>
        <v>X</v>
      </c>
      <c r="I357" s="83"/>
      <c r="J357" s="83"/>
      <c r="K357" s="83"/>
      <c r="L357" s="83"/>
      <c r="M357" s="83"/>
      <c r="N357" s="84">
        <v>164</v>
      </c>
      <c r="O357" s="84">
        <v>446</v>
      </c>
      <c r="P357" s="85">
        <v>43991</v>
      </c>
      <c r="U357" s="80"/>
      <c r="V357" s="80"/>
      <c r="W357" s="80"/>
      <c r="Z357" s="88"/>
      <c r="AA357" s="88"/>
      <c r="AB357" s="88"/>
      <c r="AC357" s="88"/>
      <c r="AD357" s="88"/>
      <c r="AE357" s="88"/>
      <c r="AF357" s="88"/>
      <c r="AG357" s="88"/>
      <c r="AH357" s="88"/>
      <c r="AI357" s="88"/>
      <c r="AJ357" s="88"/>
    </row>
    <row r="358" spans="1:41" s="84" customFormat="1" x14ac:dyDescent="0.25">
      <c r="A358" s="79" t="s">
        <v>1483</v>
      </c>
      <c r="B358" s="108" t="s">
        <v>1484</v>
      </c>
      <c r="C358" s="79" t="s">
        <v>1488</v>
      </c>
      <c r="D358" s="108" t="s">
        <v>1489</v>
      </c>
      <c r="E358" s="80">
        <v>0.33610000000000001</v>
      </c>
      <c r="F358" s="260"/>
      <c r="G358" s="82" t="str">
        <f t="shared" ref="G358:G406" si="25">IF(E358&gt;=40%,"X","")</f>
        <v/>
      </c>
      <c r="H358" s="82" t="str">
        <f t="shared" si="24"/>
        <v>X</v>
      </c>
      <c r="I358" s="83"/>
      <c r="J358" s="83"/>
      <c r="K358" s="83"/>
      <c r="L358" s="83"/>
      <c r="M358" s="83"/>
      <c r="N358" s="84">
        <v>162</v>
      </c>
      <c r="O358" s="84">
        <v>482</v>
      </c>
      <c r="P358" s="85">
        <v>43991</v>
      </c>
      <c r="U358" s="80"/>
      <c r="V358" s="80"/>
      <c r="W358" s="80"/>
      <c r="Y358" s="88"/>
      <c r="Z358" s="88"/>
      <c r="AA358" s="88"/>
      <c r="AB358" s="88"/>
      <c r="AC358" s="88"/>
      <c r="AD358" s="88"/>
      <c r="AE358" s="88"/>
      <c r="AF358" s="88"/>
      <c r="AG358" s="88"/>
      <c r="AH358" s="88"/>
      <c r="AI358" s="88"/>
      <c r="AJ358" s="88"/>
    </row>
    <row r="359" spans="1:41" s="84" customFormat="1" x14ac:dyDescent="0.25">
      <c r="A359" s="79" t="s">
        <v>1483</v>
      </c>
      <c r="B359" s="108" t="s">
        <v>1484</v>
      </c>
      <c r="C359" s="79" t="s">
        <v>1490</v>
      </c>
      <c r="D359" s="108" t="s">
        <v>1491</v>
      </c>
      <c r="E359" s="80">
        <v>0.43130000000000002</v>
      </c>
      <c r="F359" s="260"/>
      <c r="G359" s="82" t="str">
        <f t="shared" si="25"/>
        <v>X</v>
      </c>
      <c r="H359" s="82" t="str">
        <f t="shared" si="24"/>
        <v/>
      </c>
      <c r="I359" s="83"/>
      <c r="J359" s="83"/>
      <c r="K359" s="83"/>
      <c r="L359" s="83"/>
      <c r="M359" s="83"/>
      <c r="N359" s="84">
        <v>182</v>
      </c>
      <c r="O359" s="84">
        <v>422</v>
      </c>
      <c r="P359" s="85">
        <v>43991</v>
      </c>
      <c r="U359" s="80"/>
      <c r="V359" s="80"/>
      <c r="W359" s="80"/>
      <c r="Y359" s="88"/>
      <c r="Z359" s="88"/>
      <c r="AA359" s="88"/>
      <c r="AB359" s="88"/>
      <c r="AC359" s="88"/>
      <c r="AD359" s="88"/>
      <c r="AE359" s="88"/>
      <c r="AF359" s="88"/>
      <c r="AG359" s="88"/>
      <c r="AH359" s="88"/>
      <c r="AI359" s="88"/>
      <c r="AJ359" s="88"/>
      <c r="AK359" s="142"/>
    </row>
    <row r="360" spans="1:41" s="84" customFormat="1" x14ac:dyDescent="0.25">
      <c r="A360" s="119"/>
      <c r="B360" s="120"/>
      <c r="C360" s="119"/>
      <c r="D360" s="120" t="s">
        <v>2511</v>
      </c>
      <c r="E360" s="121">
        <f>N360/O360</f>
        <v>0.39923329682365827</v>
      </c>
      <c r="F360" s="135"/>
      <c r="G360" s="122"/>
      <c r="H360" s="122"/>
      <c r="I360" s="123"/>
      <c r="J360" s="123"/>
      <c r="K360" s="123"/>
      <c r="L360" s="123"/>
      <c r="M360" s="123"/>
      <c r="N360" s="124">
        <f>SUM(N356:N359)</f>
        <v>729</v>
      </c>
      <c r="O360" s="124">
        <f>SUM(O356:O359)</f>
        <v>1826</v>
      </c>
      <c r="P360" s="125"/>
      <c r="Q360" s="124"/>
      <c r="U360" s="80"/>
      <c r="V360" s="80"/>
      <c r="W360" s="80"/>
      <c r="Y360" s="88"/>
      <c r="Z360" s="88"/>
      <c r="AA360" s="88"/>
      <c r="AB360" s="88"/>
      <c r="AC360" s="88"/>
      <c r="AD360" s="88"/>
      <c r="AE360" s="88"/>
      <c r="AF360" s="88"/>
      <c r="AG360" s="88"/>
      <c r="AH360" s="88"/>
      <c r="AI360" s="88"/>
      <c r="AJ360" s="88"/>
      <c r="AK360" s="142"/>
    </row>
    <row r="361" spans="1:41" s="84" customFormat="1" x14ac:dyDescent="0.25">
      <c r="A361" s="79" t="s">
        <v>1350</v>
      </c>
      <c r="B361" s="108" t="s">
        <v>1686</v>
      </c>
      <c r="C361" s="79" t="s">
        <v>1351</v>
      </c>
      <c r="D361" s="108" t="s">
        <v>1352</v>
      </c>
      <c r="E361" s="80">
        <v>0.505</v>
      </c>
      <c r="F361" s="260"/>
      <c r="G361" s="82" t="str">
        <f t="shared" si="25"/>
        <v>X</v>
      </c>
      <c r="H361" s="82" t="str">
        <f t="shared" si="24"/>
        <v/>
      </c>
      <c r="I361" s="83"/>
      <c r="J361" s="83"/>
      <c r="K361" s="83"/>
      <c r="L361" s="83"/>
      <c r="M361" s="83"/>
      <c r="N361" s="84">
        <v>204</v>
      </c>
      <c r="O361" s="84">
        <v>404</v>
      </c>
      <c r="P361" s="143">
        <v>43983</v>
      </c>
      <c r="U361" s="80"/>
      <c r="V361" s="80"/>
      <c r="W361" s="80"/>
      <c r="Y361" s="88"/>
      <c r="Z361" s="88"/>
      <c r="AA361" s="88"/>
      <c r="AB361" s="88"/>
      <c r="AC361" s="88"/>
      <c r="AD361" s="88"/>
      <c r="AE361" s="88"/>
      <c r="AF361" s="88"/>
      <c r="AG361" s="88"/>
      <c r="AH361" s="88"/>
      <c r="AI361" s="88"/>
      <c r="AJ361" s="88"/>
      <c r="AK361" s="142"/>
      <c r="AL361" s="142"/>
      <c r="AM361" s="142"/>
    </row>
    <row r="362" spans="1:41" s="84" customFormat="1" x14ac:dyDescent="0.25">
      <c r="A362" s="79" t="s">
        <v>1350</v>
      </c>
      <c r="B362" s="108" t="s">
        <v>1686</v>
      </c>
      <c r="C362" s="79" t="s">
        <v>1353</v>
      </c>
      <c r="D362" s="108" t="s">
        <v>1354</v>
      </c>
      <c r="E362" s="80">
        <v>0.3503</v>
      </c>
      <c r="F362" s="260"/>
      <c r="G362" s="82" t="str">
        <f t="shared" si="25"/>
        <v/>
      </c>
      <c r="H362" s="82" t="str">
        <f t="shared" si="24"/>
        <v>X</v>
      </c>
      <c r="I362" s="83"/>
      <c r="J362" s="83"/>
      <c r="K362" s="83"/>
      <c r="L362" s="83"/>
      <c r="M362" s="83"/>
      <c r="N362" s="84">
        <v>151</v>
      </c>
      <c r="O362" s="84">
        <v>431</v>
      </c>
      <c r="P362" s="143">
        <v>43983</v>
      </c>
      <c r="U362" s="80"/>
      <c r="V362" s="80"/>
      <c r="W362" s="80"/>
      <c r="Y362" s="88"/>
      <c r="Z362" s="88"/>
      <c r="AA362" s="88"/>
      <c r="AB362" s="88"/>
      <c r="AC362" s="88"/>
      <c r="AD362" s="88"/>
      <c r="AE362" s="88"/>
      <c r="AF362" s="88"/>
      <c r="AG362" s="88"/>
      <c r="AH362" s="88"/>
      <c r="AI362" s="88"/>
      <c r="AJ362" s="88"/>
      <c r="AK362" s="142"/>
      <c r="AL362" s="142"/>
      <c r="AM362" s="142"/>
    </row>
    <row r="363" spans="1:41" s="84" customFormat="1" x14ac:dyDescent="0.25">
      <c r="A363" s="79" t="s">
        <v>1350</v>
      </c>
      <c r="B363" s="108" t="s">
        <v>1686</v>
      </c>
      <c r="C363" s="79" t="s">
        <v>1355</v>
      </c>
      <c r="D363" s="108" t="s">
        <v>1356</v>
      </c>
      <c r="E363" s="80">
        <v>0.2848</v>
      </c>
      <c r="F363" s="260"/>
      <c r="G363" s="82" t="str">
        <f t="shared" si="25"/>
        <v/>
      </c>
      <c r="H363" s="82" t="str">
        <f t="shared" si="24"/>
        <v/>
      </c>
      <c r="I363" s="83"/>
      <c r="J363" s="83"/>
      <c r="K363" s="83"/>
      <c r="L363" s="83"/>
      <c r="M363" s="83"/>
      <c r="N363" s="84">
        <v>221</v>
      </c>
      <c r="O363" s="84">
        <v>776</v>
      </c>
      <c r="P363" s="143">
        <v>43983</v>
      </c>
      <c r="U363" s="80"/>
      <c r="V363" s="80"/>
      <c r="W363" s="80"/>
      <c r="Y363" s="88"/>
      <c r="Z363" s="88"/>
      <c r="AE363" s="88"/>
      <c r="AF363" s="88"/>
      <c r="AG363" s="88"/>
      <c r="AH363" s="88"/>
      <c r="AI363" s="88"/>
      <c r="AJ363" s="88"/>
      <c r="AK363" s="142"/>
      <c r="AL363" s="142"/>
      <c r="AM363" s="142"/>
      <c r="AN363" s="142"/>
      <c r="AO363" s="142"/>
    </row>
    <row r="364" spans="1:41" s="84" customFormat="1" x14ac:dyDescent="0.25">
      <c r="A364" s="79" t="s">
        <v>1350</v>
      </c>
      <c r="B364" s="108" t="s">
        <v>1686</v>
      </c>
      <c r="C364" s="79" t="s">
        <v>1357</v>
      </c>
      <c r="D364" s="108" t="s">
        <v>1358</v>
      </c>
      <c r="E364" s="80">
        <v>0.23039999999999999</v>
      </c>
      <c r="F364" s="260"/>
      <c r="G364" s="82" t="str">
        <f t="shared" si="25"/>
        <v/>
      </c>
      <c r="H364" s="82" t="str">
        <f t="shared" si="24"/>
        <v/>
      </c>
      <c r="I364" s="83"/>
      <c r="J364" s="83"/>
      <c r="K364" s="83"/>
      <c r="L364" s="83"/>
      <c r="M364" s="83"/>
      <c r="N364" s="84">
        <v>497</v>
      </c>
      <c r="O364" s="84">
        <v>2157</v>
      </c>
      <c r="P364" s="143">
        <v>43983</v>
      </c>
      <c r="U364" s="80"/>
      <c r="V364" s="80"/>
      <c r="W364" s="80"/>
      <c r="AH364" s="88"/>
      <c r="AI364" s="88"/>
      <c r="AJ364" s="88"/>
      <c r="AK364" s="142"/>
      <c r="AL364" s="142"/>
      <c r="AM364" s="142"/>
      <c r="AN364" s="142"/>
      <c r="AO364" s="142"/>
    </row>
    <row r="365" spans="1:41" s="84" customFormat="1" x14ac:dyDescent="0.25">
      <c r="A365" s="79" t="s">
        <v>1350</v>
      </c>
      <c r="B365" s="108" t="s">
        <v>1686</v>
      </c>
      <c r="C365" s="79" t="s">
        <v>1359</v>
      </c>
      <c r="D365" s="108" t="s">
        <v>1360</v>
      </c>
      <c r="E365" s="80">
        <v>0.62990000000000002</v>
      </c>
      <c r="F365" s="260"/>
      <c r="G365" s="82" t="str">
        <f t="shared" si="25"/>
        <v>X</v>
      </c>
      <c r="H365" s="82" t="str">
        <f t="shared" si="24"/>
        <v/>
      </c>
      <c r="I365" s="83"/>
      <c r="J365" s="83"/>
      <c r="K365" s="83"/>
      <c r="L365" s="83"/>
      <c r="M365" s="83"/>
      <c r="N365" s="84">
        <v>177</v>
      </c>
      <c r="O365" s="84">
        <v>281</v>
      </c>
      <c r="P365" s="143">
        <v>43983</v>
      </c>
      <c r="U365" s="80"/>
      <c r="V365" s="80"/>
      <c r="W365" s="80"/>
      <c r="AH365" s="88"/>
      <c r="AI365" s="88"/>
      <c r="AJ365" s="88"/>
      <c r="AK365" s="142"/>
      <c r="AL365" s="142"/>
      <c r="AM365" s="142"/>
      <c r="AN365" s="142"/>
      <c r="AO365" s="142"/>
    </row>
    <row r="366" spans="1:41" s="84" customFormat="1" x14ac:dyDescent="0.25">
      <c r="A366" s="79" t="s">
        <v>1350</v>
      </c>
      <c r="B366" s="108" t="s">
        <v>1686</v>
      </c>
      <c r="C366" s="79" t="s">
        <v>1361</v>
      </c>
      <c r="D366" s="108" t="s">
        <v>2115</v>
      </c>
      <c r="E366" s="80">
        <v>0.24840000000000001</v>
      </c>
      <c r="F366" s="260"/>
      <c r="G366" s="82" t="str">
        <f t="shared" si="25"/>
        <v/>
      </c>
      <c r="H366" s="82" t="str">
        <f t="shared" si="24"/>
        <v/>
      </c>
      <c r="I366" s="83"/>
      <c r="J366" s="83"/>
      <c r="K366" s="83"/>
      <c r="L366" s="83"/>
      <c r="M366" s="83"/>
      <c r="N366" s="84">
        <v>114</v>
      </c>
      <c r="O366" s="84">
        <v>459</v>
      </c>
      <c r="P366" s="143">
        <v>43983</v>
      </c>
      <c r="U366" s="80"/>
      <c r="V366" s="80"/>
      <c r="W366" s="80"/>
      <c r="AH366" s="88"/>
      <c r="AI366" s="88"/>
      <c r="AJ366" s="88"/>
      <c r="AK366" s="88"/>
      <c r="AL366" s="142"/>
      <c r="AM366" s="142"/>
      <c r="AN366" s="142"/>
      <c r="AO366" s="142"/>
    </row>
    <row r="367" spans="1:41" s="84" customFormat="1" x14ac:dyDescent="0.25">
      <c r="A367" s="79" t="s">
        <v>1350</v>
      </c>
      <c r="B367" s="108" t="s">
        <v>1686</v>
      </c>
      <c r="C367" s="79" t="s">
        <v>1362</v>
      </c>
      <c r="D367" s="108" t="s">
        <v>1363</v>
      </c>
      <c r="E367" s="80">
        <v>0.49780000000000002</v>
      </c>
      <c r="F367" s="260"/>
      <c r="G367" s="82" t="str">
        <f t="shared" si="25"/>
        <v>X</v>
      </c>
      <c r="H367" s="82" t="str">
        <f t="shared" si="24"/>
        <v/>
      </c>
      <c r="I367" s="83"/>
      <c r="J367" s="83"/>
      <c r="K367" s="83"/>
      <c r="L367" s="83"/>
      <c r="M367" s="83"/>
      <c r="N367" s="84">
        <v>229</v>
      </c>
      <c r="O367" s="84">
        <v>460</v>
      </c>
      <c r="P367" s="143">
        <v>43983</v>
      </c>
      <c r="U367" s="80"/>
      <c r="V367" s="80"/>
      <c r="W367" s="80"/>
      <c r="AI367" s="88"/>
      <c r="AK367" s="88"/>
      <c r="AL367" s="88"/>
      <c r="AM367" s="88"/>
      <c r="AN367" s="142"/>
      <c r="AO367" s="142"/>
    </row>
    <row r="368" spans="1:41" s="84" customFormat="1" x14ac:dyDescent="0.25">
      <c r="A368" s="79" t="s">
        <v>1350</v>
      </c>
      <c r="B368" s="108" t="s">
        <v>1686</v>
      </c>
      <c r="C368" s="79" t="s">
        <v>1364</v>
      </c>
      <c r="D368" s="108" t="s">
        <v>1365</v>
      </c>
      <c r="E368" s="80">
        <v>0.46239999999999998</v>
      </c>
      <c r="F368" s="260"/>
      <c r="G368" s="82" t="str">
        <f t="shared" si="25"/>
        <v>X</v>
      </c>
      <c r="H368" s="82" t="str">
        <f t="shared" si="24"/>
        <v/>
      </c>
      <c r="I368" s="83"/>
      <c r="J368" s="83"/>
      <c r="K368" s="83"/>
      <c r="L368" s="83"/>
      <c r="M368" s="83"/>
      <c r="N368" s="84">
        <v>166</v>
      </c>
      <c r="O368" s="84">
        <v>359</v>
      </c>
      <c r="P368" s="143">
        <v>43983</v>
      </c>
      <c r="U368" s="80"/>
      <c r="V368" s="80"/>
      <c r="W368" s="80"/>
      <c r="AK368" s="88"/>
      <c r="AL368" s="88"/>
      <c r="AM368" s="88"/>
      <c r="AN368" s="142"/>
      <c r="AO368" s="142"/>
    </row>
    <row r="369" spans="1:43" s="84" customFormat="1" x14ac:dyDescent="0.25">
      <c r="A369" s="79" t="s">
        <v>1350</v>
      </c>
      <c r="B369" s="108" t="s">
        <v>1686</v>
      </c>
      <c r="C369" s="79" t="s">
        <v>1366</v>
      </c>
      <c r="D369" s="108" t="s">
        <v>1367</v>
      </c>
      <c r="E369" s="80">
        <v>0.2545</v>
      </c>
      <c r="F369" s="260"/>
      <c r="G369" s="82" t="str">
        <f t="shared" si="25"/>
        <v/>
      </c>
      <c r="H369" s="82" t="str">
        <f t="shared" si="24"/>
        <v/>
      </c>
      <c r="I369" s="83"/>
      <c r="J369" s="83"/>
      <c r="K369" s="83"/>
      <c r="L369" s="83"/>
      <c r="M369" s="83"/>
      <c r="N369" s="84">
        <v>100</v>
      </c>
      <c r="O369" s="84">
        <v>393</v>
      </c>
      <c r="P369" s="143">
        <v>43983</v>
      </c>
      <c r="U369" s="80"/>
      <c r="V369" s="80"/>
      <c r="W369" s="80"/>
      <c r="AK369" s="88"/>
      <c r="AL369" s="88"/>
      <c r="AM369" s="88"/>
      <c r="AN369" s="88"/>
      <c r="AO369" s="88"/>
    </row>
    <row r="370" spans="1:43" s="84" customFormat="1" x14ac:dyDescent="0.25">
      <c r="A370" s="79" t="s">
        <v>1350</v>
      </c>
      <c r="B370" s="108" t="s">
        <v>1686</v>
      </c>
      <c r="C370" s="79" t="s">
        <v>1368</v>
      </c>
      <c r="D370" s="108" t="s">
        <v>1369</v>
      </c>
      <c r="E370" s="80">
        <v>0.47489999999999999</v>
      </c>
      <c r="F370" s="260"/>
      <c r="G370" s="82" t="str">
        <f t="shared" si="25"/>
        <v>X</v>
      </c>
      <c r="H370" s="82" t="str">
        <f t="shared" si="24"/>
        <v/>
      </c>
      <c r="I370" s="83"/>
      <c r="J370" s="83"/>
      <c r="K370" s="83"/>
      <c r="L370" s="83"/>
      <c r="M370" s="83"/>
      <c r="N370" s="84">
        <v>227</v>
      </c>
      <c r="O370" s="84">
        <v>478</v>
      </c>
      <c r="P370" s="143">
        <v>43983</v>
      </c>
      <c r="U370" s="80"/>
      <c r="V370" s="80"/>
      <c r="W370" s="80"/>
      <c r="AK370" s="88"/>
      <c r="AL370" s="88"/>
      <c r="AM370" s="88"/>
      <c r="AN370" s="88"/>
      <c r="AO370" s="88"/>
    </row>
    <row r="371" spans="1:43" s="84" customFormat="1" x14ac:dyDescent="0.25">
      <c r="A371" s="79" t="s">
        <v>1350</v>
      </c>
      <c r="B371" s="108" t="s">
        <v>1686</v>
      </c>
      <c r="C371" s="79" t="s">
        <v>1370</v>
      </c>
      <c r="D371" s="108" t="s">
        <v>1371</v>
      </c>
      <c r="E371" s="80">
        <v>0.43209999999999998</v>
      </c>
      <c r="F371" s="260"/>
      <c r="G371" s="82" t="str">
        <f t="shared" si="25"/>
        <v>X</v>
      </c>
      <c r="H371" s="82" t="str">
        <f t="shared" si="24"/>
        <v/>
      </c>
      <c r="I371" s="83"/>
      <c r="J371" s="83"/>
      <c r="K371" s="83"/>
      <c r="L371" s="83"/>
      <c r="M371" s="83"/>
      <c r="N371" s="84">
        <v>242</v>
      </c>
      <c r="O371" s="84">
        <v>560</v>
      </c>
      <c r="P371" s="143">
        <v>43983</v>
      </c>
      <c r="U371" s="80"/>
      <c r="V371" s="80"/>
      <c r="W371" s="80"/>
      <c r="AK371" s="88"/>
      <c r="AL371" s="88"/>
      <c r="AM371" s="88"/>
      <c r="AN371" s="88"/>
      <c r="AO371" s="88"/>
    </row>
    <row r="372" spans="1:43" s="84" customFormat="1" x14ac:dyDescent="0.25">
      <c r="A372" s="79" t="s">
        <v>1350</v>
      </c>
      <c r="B372" s="108" t="s">
        <v>1686</v>
      </c>
      <c r="C372" s="79" t="s">
        <v>1372</v>
      </c>
      <c r="D372" s="108" t="s">
        <v>1373</v>
      </c>
      <c r="E372" s="80">
        <v>0.25080000000000002</v>
      </c>
      <c r="F372" s="260"/>
      <c r="G372" s="82" t="str">
        <f t="shared" si="25"/>
        <v/>
      </c>
      <c r="H372" s="82" t="str">
        <f t="shared" si="24"/>
        <v/>
      </c>
      <c r="I372" s="83"/>
      <c r="J372" s="83"/>
      <c r="K372" s="83"/>
      <c r="L372" s="83"/>
      <c r="M372" s="83"/>
      <c r="N372" s="84">
        <v>151</v>
      </c>
      <c r="O372" s="84">
        <v>602</v>
      </c>
      <c r="P372" s="143">
        <v>43983</v>
      </c>
      <c r="U372" s="80"/>
      <c r="V372" s="80"/>
      <c r="W372" s="80"/>
      <c r="AK372" s="88"/>
      <c r="AL372" s="88"/>
      <c r="AM372" s="88"/>
      <c r="AN372" s="88"/>
      <c r="AO372" s="88"/>
    </row>
    <row r="373" spans="1:43" s="84" customFormat="1" x14ac:dyDescent="0.25">
      <c r="A373" s="79" t="s">
        <v>1350</v>
      </c>
      <c r="B373" s="108" t="s">
        <v>1686</v>
      </c>
      <c r="C373" s="79" t="s">
        <v>1374</v>
      </c>
      <c r="D373" s="108" t="s">
        <v>1375</v>
      </c>
      <c r="E373" s="80">
        <v>0.31869999999999998</v>
      </c>
      <c r="F373" s="260"/>
      <c r="G373" s="82" t="str">
        <f t="shared" si="25"/>
        <v/>
      </c>
      <c r="H373" s="82" t="str">
        <f t="shared" si="24"/>
        <v>X</v>
      </c>
      <c r="I373" s="83"/>
      <c r="J373" s="83"/>
      <c r="K373" s="83"/>
      <c r="L373" s="83"/>
      <c r="M373" s="83"/>
      <c r="N373" s="84">
        <v>145</v>
      </c>
      <c r="O373" s="84">
        <v>455</v>
      </c>
      <c r="P373" s="143">
        <v>43983</v>
      </c>
      <c r="U373" s="80"/>
      <c r="V373" s="80"/>
      <c r="W373" s="80"/>
      <c r="AK373" s="88"/>
      <c r="AL373" s="88"/>
      <c r="AM373" s="88"/>
      <c r="AN373" s="88"/>
      <c r="AO373" s="88"/>
    </row>
    <row r="374" spans="1:43" s="84" customFormat="1" x14ac:dyDescent="0.25">
      <c r="A374" s="79" t="s">
        <v>1350</v>
      </c>
      <c r="B374" s="108" t="s">
        <v>1686</v>
      </c>
      <c r="C374" s="79" t="s">
        <v>1376</v>
      </c>
      <c r="D374" s="108" t="s">
        <v>1377</v>
      </c>
      <c r="E374" s="80">
        <v>0.17280000000000001</v>
      </c>
      <c r="F374" s="260"/>
      <c r="G374" s="82" t="str">
        <f t="shared" si="25"/>
        <v/>
      </c>
      <c r="H374" s="82" t="str">
        <f t="shared" si="24"/>
        <v/>
      </c>
      <c r="I374" s="83"/>
      <c r="J374" s="83"/>
      <c r="K374" s="83"/>
      <c r="L374" s="83"/>
      <c r="M374" s="83"/>
      <c r="N374" s="84">
        <v>89</v>
      </c>
      <c r="O374" s="84">
        <v>515</v>
      </c>
      <c r="P374" s="143">
        <v>43983</v>
      </c>
      <c r="U374" s="80"/>
      <c r="V374" s="80"/>
      <c r="W374" s="80"/>
      <c r="AK374" s="88"/>
      <c r="AL374" s="88"/>
      <c r="AM374" s="88"/>
      <c r="AN374" s="88"/>
      <c r="AO374" s="88"/>
      <c r="AP374" s="142"/>
    </row>
    <row r="375" spans="1:43" s="84" customFormat="1" x14ac:dyDescent="0.25">
      <c r="A375" s="79" t="s">
        <v>1350</v>
      </c>
      <c r="B375" s="108" t="s">
        <v>1686</v>
      </c>
      <c r="C375" s="86" t="s">
        <v>1804</v>
      </c>
      <c r="D375" s="108" t="s">
        <v>1378</v>
      </c>
      <c r="E375" s="80">
        <v>0.31140000000000001</v>
      </c>
      <c r="F375" s="260"/>
      <c r="G375" s="82" t="str">
        <f t="shared" si="25"/>
        <v/>
      </c>
      <c r="H375" s="82" t="str">
        <f t="shared" si="24"/>
        <v>X</v>
      </c>
      <c r="I375" s="83"/>
      <c r="J375" s="83"/>
      <c r="K375" s="83"/>
      <c r="L375" s="83"/>
      <c r="M375" s="83"/>
      <c r="N375" s="84">
        <v>175</v>
      </c>
      <c r="O375" s="84">
        <v>562</v>
      </c>
      <c r="P375" s="143">
        <v>43983</v>
      </c>
      <c r="U375" s="80"/>
      <c r="V375" s="80"/>
      <c r="W375" s="80"/>
      <c r="AK375" s="88"/>
      <c r="AL375" s="88"/>
      <c r="AM375" s="88"/>
      <c r="AN375" s="88"/>
      <c r="AO375" s="88"/>
      <c r="AP375" s="142"/>
    </row>
    <row r="376" spans="1:43" s="84" customFormat="1" x14ac:dyDescent="0.25">
      <c r="A376" s="79" t="s">
        <v>1350</v>
      </c>
      <c r="B376" s="108" t="s">
        <v>1686</v>
      </c>
      <c r="C376" s="86" t="s">
        <v>1805</v>
      </c>
      <c r="D376" s="108" t="s">
        <v>1379</v>
      </c>
      <c r="E376" s="80">
        <v>0.26979999999999998</v>
      </c>
      <c r="F376" s="260"/>
      <c r="G376" s="82" t="str">
        <f t="shared" si="25"/>
        <v/>
      </c>
      <c r="H376" s="82" t="str">
        <f t="shared" si="24"/>
        <v/>
      </c>
      <c r="I376" s="83"/>
      <c r="J376" s="83"/>
      <c r="K376" s="83"/>
      <c r="L376" s="83"/>
      <c r="M376" s="83"/>
      <c r="N376" s="84">
        <v>399</v>
      </c>
      <c r="O376" s="84">
        <v>1479</v>
      </c>
      <c r="P376" s="143">
        <v>43983</v>
      </c>
      <c r="U376" s="80"/>
      <c r="V376" s="80"/>
      <c r="W376" s="80"/>
      <c r="AK376" s="88"/>
      <c r="AL376" s="88"/>
      <c r="AM376" s="88"/>
      <c r="AN376" s="88"/>
      <c r="AO376" s="88"/>
      <c r="AP376" s="142"/>
    </row>
    <row r="377" spans="1:43" s="84" customFormat="1" x14ac:dyDescent="0.25">
      <c r="A377" s="119"/>
      <c r="B377" s="120"/>
      <c r="C377" s="128"/>
      <c r="D377" s="120" t="s">
        <v>2511</v>
      </c>
      <c r="E377" s="121">
        <f>N377/O377</f>
        <v>0.31694147141066437</v>
      </c>
      <c r="F377" s="135"/>
      <c r="G377" s="122"/>
      <c r="H377" s="122"/>
      <c r="I377" s="123"/>
      <c r="J377" s="123"/>
      <c r="K377" s="123"/>
      <c r="L377" s="123"/>
      <c r="M377" s="123"/>
      <c r="N377" s="124">
        <f>SUM(N361:N376)</f>
        <v>3287</v>
      </c>
      <c r="O377" s="124">
        <f>SUM(O361:O376)</f>
        <v>10371</v>
      </c>
      <c r="P377" s="163"/>
      <c r="Q377" s="124"/>
      <c r="U377" s="80"/>
      <c r="V377" s="80"/>
      <c r="W377" s="80"/>
      <c r="AK377" s="88"/>
      <c r="AL377" s="88"/>
      <c r="AM377" s="88"/>
      <c r="AN377" s="88"/>
      <c r="AO377" s="88"/>
      <c r="AP377" s="142"/>
    </row>
    <row r="378" spans="1:43" s="84" customFormat="1" x14ac:dyDescent="0.25">
      <c r="A378" s="79" t="s">
        <v>2174</v>
      </c>
      <c r="B378" s="108" t="s">
        <v>2175</v>
      </c>
      <c r="C378" s="79" t="s">
        <v>2176</v>
      </c>
      <c r="D378" s="108" t="s">
        <v>2548</v>
      </c>
      <c r="E378" s="80">
        <v>0.21690000000000001</v>
      </c>
      <c r="F378" s="260"/>
      <c r="G378" s="82" t="str">
        <f t="shared" si="25"/>
        <v/>
      </c>
      <c r="H378" s="82" t="str">
        <f t="shared" si="24"/>
        <v/>
      </c>
      <c r="I378" s="83"/>
      <c r="J378" s="83"/>
      <c r="K378" s="83"/>
      <c r="L378" s="83"/>
      <c r="M378" s="83"/>
      <c r="N378" s="84">
        <v>80</v>
      </c>
      <c r="O378" s="84">
        <v>369</v>
      </c>
      <c r="P378" s="85">
        <v>43993</v>
      </c>
      <c r="U378" s="80"/>
      <c r="V378" s="80"/>
      <c r="W378" s="80"/>
      <c r="AK378" s="88"/>
      <c r="AL378" s="88"/>
      <c r="AM378" s="88"/>
      <c r="AN378" s="88"/>
      <c r="AO378" s="88"/>
      <c r="AP378" s="142"/>
    </row>
    <row r="379" spans="1:43" s="84" customFormat="1" x14ac:dyDescent="0.25">
      <c r="A379" s="79" t="s">
        <v>2174</v>
      </c>
      <c r="B379" s="108" t="s">
        <v>2175</v>
      </c>
      <c r="C379" s="79" t="s">
        <v>2177</v>
      </c>
      <c r="D379" s="108" t="s">
        <v>2178</v>
      </c>
      <c r="E379" s="80">
        <v>0.11550000000000001</v>
      </c>
      <c r="F379" s="260"/>
      <c r="G379" s="82" t="str">
        <f t="shared" si="25"/>
        <v/>
      </c>
      <c r="H379" s="82" t="str">
        <f t="shared" si="24"/>
        <v/>
      </c>
      <c r="I379" s="83"/>
      <c r="J379" s="83"/>
      <c r="K379" s="83"/>
      <c r="L379" s="83"/>
      <c r="M379" s="83"/>
      <c r="N379" s="84">
        <v>91</v>
      </c>
      <c r="O379" s="84">
        <v>788</v>
      </c>
      <c r="P379" s="85">
        <v>43993</v>
      </c>
      <c r="U379" s="80"/>
      <c r="V379" s="80"/>
      <c r="W379" s="80"/>
      <c r="AL379" s="88"/>
      <c r="AM379" s="88"/>
      <c r="AN379" s="88"/>
      <c r="AO379" s="88"/>
      <c r="AP379" s="88"/>
    </row>
    <row r="380" spans="1:43" s="84" customFormat="1" x14ac:dyDescent="0.25">
      <c r="A380" s="79" t="s">
        <v>2174</v>
      </c>
      <c r="B380" s="108" t="s">
        <v>2175</v>
      </c>
      <c r="C380" s="79" t="s">
        <v>2179</v>
      </c>
      <c r="D380" s="108" t="s">
        <v>2180</v>
      </c>
      <c r="E380" s="80">
        <v>0.1643</v>
      </c>
      <c r="F380" s="260"/>
      <c r="G380" s="82" t="str">
        <f t="shared" si="25"/>
        <v/>
      </c>
      <c r="H380" s="82" t="str">
        <f t="shared" si="24"/>
        <v/>
      </c>
      <c r="I380" s="83"/>
      <c r="J380" s="83"/>
      <c r="K380" s="83"/>
      <c r="L380" s="83"/>
      <c r="M380" s="83"/>
      <c r="N380" s="84">
        <v>94</v>
      </c>
      <c r="O380" s="84">
        <v>573</v>
      </c>
      <c r="P380" s="85">
        <v>43993</v>
      </c>
      <c r="U380" s="80"/>
      <c r="V380" s="80"/>
      <c r="W380" s="80"/>
      <c r="AN380" s="88"/>
      <c r="AO380" s="88"/>
      <c r="AP380" s="88"/>
    </row>
    <row r="381" spans="1:43" s="84" customFormat="1" x14ac:dyDescent="0.25">
      <c r="A381" s="79" t="s">
        <v>2174</v>
      </c>
      <c r="B381" s="108" t="s">
        <v>2175</v>
      </c>
      <c r="C381" s="79" t="s">
        <v>2181</v>
      </c>
      <c r="D381" s="108" t="s">
        <v>1236</v>
      </c>
      <c r="E381" s="80">
        <v>0.16689999999999999</v>
      </c>
      <c r="F381" s="260"/>
      <c r="G381" s="82" t="str">
        <f t="shared" si="25"/>
        <v/>
      </c>
      <c r="H381" s="82" t="str">
        <f t="shared" si="24"/>
        <v/>
      </c>
      <c r="I381" s="83"/>
      <c r="J381" s="83"/>
      <c r="K381" s="83"/>
      <c r="L381" s="83"/>
      <c r="M381" s="83"/>
      <c r="N381" s="84">
        <v>70</v>
      </c>
      <c r="O381" s="84">
        <v>420</v>
      </c>
      <c r="P381" s="85">
        <v>43993</v>
      </c>
      <c r="U381" s="80"/>
      <c r="V381" s="80"/>
      <c r="W381" s="80"/>
      <c r="AN381" s="88"/>
      <c r="AO381" s="88"/>
      <c r="AP381" s="88"/>
    </row>
    <row r="382" spans="1:43" s="84" customFormat="1" x14ac:dyDescent="0.25">
      <c r="A382" s="79" t="s">
        <v>2174</v>
      </c>
      <c r="B382" s="108" t="s">
        <v>2175</v>
      </c>
      <c r="C382" s="79" t="s">
        <v>2182</v>
      </c>
      <c r="D382" s="108" t="s">
        <v>2183</v>
      </c>
      <c r="E382" s="80">
        <v>0.15690000000000001</v>
      </c>
      <c r="F382" s="260"/>
      <c r="G382" s="82" t="str">
        <f t="shared" si="25"/>
        <v/>
      </c>
      <c r="H382" s="82" t="str">
        <f t="shared" si="24"/>
        <v/>
      </c>
      <c r="I382" s="83"/>
      <c r="J382" s="83"/>
      <c r="K382" s="83"/>
      <c r="L382" s="83"/>
      <c r="M382" s="83"/>
      <c r="N382" s="84">
        <v>85</v>
      </c>
      <c r="O382" s="84">
        <v>542</v>
      </c>
      <c r="P382" s="85">
        <v>43993</v>
      </c>
      <c r="U382" s="80"/>
      <c r="V382" s="80"/>
      <c r="W382" s="80"/>
      <c r="AP382" s="88"/>
    </row>
    <row r="383" spans="1:43" s="84" customFormat="1" x14ac:dyDescent="0.25">
      <c r="A383" s="79" t="s">
        <v>2174</v>
      </c>
      <c r="B383" s="108" t="s">
        <v>2175</v>
      </c>
      <c r="C383" s="79" t="s">
        <v>2184</v>
      </c>
      <c r="D383" s="108" t="s">
        <v>2549</v>
      </c>
      <c r="E383" s="80">
        <v>0.18870000000000001</v>
      </c>
      <c r="F383" s="260"/>
      <c r="G383" s="82" t="str">
        <f t="shared" si="25"/>
        <v/>
      </c>
      <c r="H383" s="82" t="str">
        <f t="shared" si="24"/>
        <v/>
      </c>
      <c r="I383" s="83"/>
      <c r="J383" s="83"/>
      <c r="K383" s="83"/>
      <c r="L383" s="83"/>
      <c r="M383" s="83"/>
      <c r="N383" s="84">
        <v>67</v>
      </c>
      <c r="O383" s="84">
        <v>355</v>
      </c>
      <c r="P383" s="85">
        <v>43993</v>
      </c>
      <c r="U383" s="80"/>
      <c r="V383" s="80"/>
      <c r="W383" s="80"/>
      <c r="AP383" s="88"/>
    </row>
    <row r="384" spans="1:43" s="84" customFormat="1" x14ac:dyDescent="0.25">
      <c r="A384" s="79" t="s">
        <v>2174</v>
      </c>
      <c r="B384" s="108" t="s">
        <v>2175</v>
      </c>
      <c r="C384" s="79" t="s">
        <v>2185</v>
      </c>
      <c r="D384" s="108" t="s">
        <v>2550</v>
      </c>
      <c r="E384" s="80">
        <v>0.1469</v>
      </c>
      <c r="F384" s="260"/>
      <c r="G384" s="82" t="str">
        <f t="shared" si="25"/>
        <v/>
      </c>
      <c r="H384" s="82" t="str">
        <f t="shared" si="24"/>
        <v/>
      </c>
      <c r="I384" s="83"/>
      <c r="J384" s="83"/>
      <c r="K384" s="83"/>
      <c r="L384" s="83"/>
      <c r="M384" s="83"/>
      <c r="N384" s="84">
        <v>69</v>
      </c>
      <c r="O384" s="84">
        <v>470</v>
      </c>
      <c r="P384" s="85">
        <v>43993</v>
      </c>
      <c r="U384" s="80"/>
      <c r="V384" s="80"/>
      <c r="W384" s="80"/>
      <c r="AP384" s="88"/>
      <c r="AQ384" s="142"/>
    </row>
    <row r="385" spans="1:46" s="84" customFormat="1" x14ac:dyDescent="0.25">
      <c r="A385" s="119"/>
      <c r="B385" s="120"/>
      <c r="C385" s="119"/>
      <c r="D385" s="120" t="s">
        <v>2511</v>
      </c>
      <c r="E385" s="121">
        <f>N385/O385</f>
        <v>0.15808928063690644</v>
      </c>
      <c r="F385" s="135"/>
      <c r="G385" s="122"/>
      <c r="H385" s="122"/>
      <c r="I385" s="123"/>
      <c r="J385" s="123"/>
      <c r="K385" s="123"/>
      <c r="L385" s="123"/>
      <c r="M385" s="123"/>
      <c r="N385" s="124">
        <f>SUM(N378:N384)</f>
        <v>556</v>
      </c>
      <c r="O385" s="124">
        <f>SUM(O378:O384)</f>
        <v>3517</v>
      </c>
      <c r="P385" s="125"/>
      <c r="Q385" s="124"/>
      <c r="U385" s="80"/>
      <c r="V385" s="80"/>
      <c r="W385" s="80"/>
      <c r="AP385" s="88"/>
      <c r="AQ385" s="142"/>
    </row>
    <row r="386" spans="1:46" s="84" customFormat="1" x14ac:dyDescent="0.25">
      <c r="A386" s="79" t="s">
        <v>496</v>
      </c>
      <c r="B386" s="108" t="s">
        <v>497</v>
      </c>
      <c r="C386" s="79" t="s">
        <v>498</v>
      </c>
      <c r="D386" s="108" t="s">
        <v>499</v>
      </c>
      <c r="E386" s="80">
        <v>0.50529999999999997</v>
      </c>
      <c r="F386" s="260"/>
      <c r="G386" s="82" t="str">
        <f t="shared" si="25"/>
        <v>X</v>
      </c>
      <c r="H386" s="82" t="str">
        <f t="shared" si="24"/>
        <v/>
      </c>
      <c r="I386" s="83"/>
      <c r="J386" s="83"/>
      <c r="K386" s="83"/>
      <c r="L386" s="83"/>
      <c r="M386" s="83"/>
      <c r="N386" s="84">
        <v>95</v>
      </c>
      <c r="O386" s="84">
        <v>188</v>
      </c>
      <c r="P386" s="143" t="s">
        <v>1764</v>
      </c>
      <c r="U386" s="80"/>
      <c r="V386" s="80"/>
      <c r="W386" s="80"/>
      <c r="AP386" s="88"/>
      <c r="AQ386" s="142"/>
    </row>
    <row r="387" spans="1:46" s="84" customFormat="1" x14ac:dyDescent="0.25">
      <c r="A387" s="79" t="s">
        <v>496</v>
      </c>
      <c r="B387" s="108" t="s">
        <v>497</v>
      </c>
      <c r="C387" s="79" t="s">
        <v>500</v>
      </c>
      <c r="D387" s="108" t="s">
        <v>501</v>
      </c>
      <c r="E387" s="80">
        <v>0.41420000000000001</v>
      </c>
      <c r="F387" s="260"/>
      <c r="G387" s="82" t="str">
        <f t="shared" si="25"/>
        <v>X</v>
      </c>
      <c r="H387" s="82" t="str">
        <f t="shared" si="24"/>
        <v/>
      </c>
      <c r="I387" s="83"/>
      <c r="J387" s="83"/>
      <c r="K387" s="83"/>
      <c r="L387" s="83"/>
      <c r="M387" s="83"/>
      <c r="N387" s="84">
        <v>70</v>
      </c>
      <c r="O387" s="84">
        <v>169</v>
      </c>
      <c r="P387" s="85">
        <v>43922</v>
      </c>
      <c r="U387" s="80"/>
      <c r="V387" s="80"/>
      <c r="W387" s="80"/>
      <c r="AP387" s="88"/>
      <c r="AQ387" s="142"/>
      <c r="AR387" s="142"/>
    </row>
    <row r="388" spans="1:46" s="127" customFormat="1" x14ac:dyDescent="0.25">
      <c r="A388" s="119"/>
      <c r="B388" s="120"/>
      <c r="C388" s="119"/>
      <c r="D388" s="120" t="s">
        <v>2511</v>
      </c>
      <c r="E388" s="121">
        <f>N388/O388</f>
        <v>0.46218487394957986</v>
      </c>
      <c r="F388" s="130"/>
      <c r="G388" s="122"/>
      <c r="H388" s="122"/>
      <c r="I388" s="123"/>
      <c r="J388" s="123"/>
      <c r="K388" s="123"/>
      <c r="L388" s="123"/>
      <c r="M388" s="123"/>
      <c r="N388" s="124">
        <f>SUM(N386:N387)</f>
        <v>165</v>
      </c>
      <c r="O388" s="124">
        <f>SUM(O386:O387)</f>
        <v>357</v>
      </c>
      <c r="P388" s="125"/>
      <c r="Q388" s="124"/>
      <c r="U388" s="126"/>
      <c r="V388" s="126"/>
      <c r="W388" s="126"/>
      <c r="AP388" s="136"/>
      <c r="AQ388" s="166"/>
      <c r="AR388" s="166"/>
    </row>
    <row r="389" spans="1:46" s="84" customFormat="1" x14ac:dyDescent="0.25">
      <c r="A389" s="79" t="s">
        <v>1008</v>
      </c>
      <c r="B389" s="79" t="s">
        <v>1009</v>
      </c>
      <c r="C389" s="79" t="s">
        <v>1010</v>
      </c>
      <c r="D389" s="79" t="s">
        <v>1263</v>
      </c>
      <c r="E389" s="80">
        <v>0.42680000000000001</v>
      </c>
      <c r="F389" s="260"/>
      <c r="G389" s="82" t="str">
        <f t="shared" si="25"/>
        <v>X</v>
      </c>
      <c r="H389" s="82" t="str">
        <f t="shared" si="24"/>
        <v/>
      </c>
      <c r="I389" s="83"/>
      <c r="J389" s="83"/>
      <c r="K389" s="83"/>
      <c r="L389" s="83"/>
      <c r="M389" s="83"/>
      <c r="N389" s="84">
        <v>169</v>
      </c>
      <c r="O389" s="84">
        <v>396</v>
      </c>
      <c r="P389" s="85">
        <v>43985</v>
      </c>
      <c r="U389" s="80"/>
      <c r="V389" s="80"/>
      <c r="W389" s="80"/>
      <c r="AP389" s="88"/>
      <c r="AQ389" s="142"/>
      <c r="AR389" s="142"/>
    </row>
    <row r="390" spans="1:46" s="84" customFormat="1" x14ac:dyDescent="0.25">
      <c r="A390" s="79" t="s">
        <v>1008</v>
      </c>
      <c r="B390" s="79" t="s">
        <v>1009</v>
      </c>
      <c r="C390" s="79" t="s">
        <v>1011</v>
      </c>
      <c r="D390" s="79" t="s">
        <v>1012</v>
      </c>
      <c r="E390" s="80">
        <v>0.29189999999999999</v>
      </c>
      <c r="F390" s="260"/>
      <c r="G390" s="82" t="str">
        <f t="shared" si="25"/>
        <v/>
      </c>
      <c r="H390" s="82" t="str">
        <f t="shared" si="24"/>
        <v/>
      </c>
      <c r="I390" s="83"/>
      <c r="J390" s="83"/>
      <c r="K390" s="83"/>
      <c r="L390" s="83"/>
      <c r="M390" s="83"/>
      <c r="N390" s="84">
        <v>101</v>
      </c>
      <c r="O390" s="84">
        <v>346</v>
      </c>
      <c r="P390" s="85">
        <v>43985</v>
      </c>
      <c r="U390" s="80"/>
      <c r="V390" s="80"/>
      <c r="W390" s="80"/>
      <c r="AP390" s="88"/>
      <c r="AQ390" s="142"/>
      <c r="AR390" s="142"/>
    </row>
    <row r="391" spans="1:46" s="84" customFormat="1" x14ac:dyDescent="0.25">
      <c r="A391" s="79" t="s">
        <v>1008</v>
      </c>
      <c r="B391" s="79" t="s">
        <v>1009</v>
      </c>
      <c r="C391" s="79" t="s">
        <v>1013</v>
      </c>
      <c r="D391" s="79" t="s">
        <v>1014</v>
      </c>
      <c r="E391" s="80">
        <v>0.40360000000000001</v>
      </c>
      <c r="F391" s="260"/>
      <c r="G391" s="82" t="str">
        <f t="shared" si="25"/>
        <v>X</v>
      </c>
      <c r="H391" s="82" t="str">
        <f t="shared" si="24"/>
        <v/>
      </c>
      <c r="I391" s="83"/>
      <c r="J391" s="83"/>
      <c r="K391" s="83"/>
      <c r="L391" s="83"/>
      <c r="M391" s="83"/>
      <c r="N391" s="84">
        <v>134</v>
      </c>
      <c r="O391" s="84">
        <v>332</v>
      </c>
      <c r="P391" s="85">
        <v>43985</v>
      </c>
      <c r="U391" s="80"/>
      <c r="V391" s="80"/>
      <c r="W391" s="80"/>
      <c r="AP391" s="88"/>
      <c r="AQ391" s="142"/>
      <c r="AR391" s="142"/>
    </row>
    <row r="392" spans="1:46" s="84" customFormat="1" x14ac:dyDescent="0.25">
      <c r="A392" s="132"/>
      <c r="B392" s="119"/>
      <c r="C392" s="119"/>
      <c r="D392" s="120" t="s">
        <v>2511</v>
      </c>
      <c r="E392" s="121">
        <f>N392/O392</f>
        <v>0.37616387337057727</v>
      </c>
      <c r="F392" s="135"/>
      <c r="G392" s="122"/>
      <c r="H392" s="122"/>
      <c r="I392" s="123"/>
      <c r="J392" s="123"/>
      <c r="K392" s="123"/>
      <c r="L392" s="123"/>
      <c r="M392" s="123"/>
      <c r="N392" s="124">
        <f>SUM(N389:N391)</f>
        <v>404</v>
      </c>
      <c r="O392" s="124">
        <f>SUM(O389:O391)</f>
        <v>1074</v>
      </c>
      <c r="P392" s="125"/>
      <c r="Q392" s="124"/>
      <c r="U392" s="80"/>
      <c r="V392" s="80"/>
      <c r="W392" s="80"/>
      <c r="AP392" s="88"/>
      <c r="AQ392" s="142"/>
      <c r="AR392" s="142"/>
    </row>
    <row r="393" spans="1:46" s="84" customFormat="1" x14ac:dyDescent="0.25">
      <c r="A393" s="79" t="s">
        <v>343</v>
      </c>
      <c r="B393" s="79" t="s">
        <v>235</v>
      </c>
      <c r="C393" s="254" t="s">
        <v>2618</v>
      </c>
      <c r="D393" s="255" t="s">
        <v>2621</v>
      </c>
      <c r="E393" s="87">
        <v>0.38009999999999999</v>
      </c>
      <c r="F393" s="260"/>
      <c r="G393" s="82" t="str">
        <f t="shared" si="25"/>
        <v/>
      </c>
      <c r="H393" s="82" t="str">
        <f t="shared" si="24"/>
        <v>X</v>
      </c>
      <c r="I393" s="83"/>
      <c r="J393" s="83"/>
      <c r="K393" s="83"/>
      <c r="L393" s="83"/>
      <c r="M393" s="83"/>
      <c r="N393" s="84">
        <v>111</v>
      </c>
      <c r="O393" s="84">
        <v>292</v>
      </c>
      <c r="P393" s="85">
        <v>43925</v>
      </c>
      <c r="U393" s="80"/>
      <c r="V393" s="80"/>
      <c r="W393" s="80"/>
      <c r="AP393" s="88"/>
      <c r="AQ393" s="88"/>
      <c r="AR393" s="142"/>
      <c r="AS393" s="142"/>
      <c r="AT393" s="142"/>
    </row>
    <row r="394" spans="1:46" s="84" customFormat="1" x14ac:dyDescent="0.25">
      <c r="A394" s="79" t="s">
        <v>343</v>
      </c>
      <c r="B394" s="79" t="s">
        <v>236</v>
      </c>
      <c r="C394" s="254" t="s">
        <v>2619</v>
      </c>
      <c r="D394" s="255" t="s">
        <v>2620</v>
      </c>
      <c r="E394" s="87">
        <v>0.23669999999999999</v>
      </c>
      <c r="F394" s="260"/>
      <c r="G394" s="82" t="str">
        <f t="shared" si="25"/>
        <v/>
      </c>
      <c r="H394" s="82" t="str">
        <f t="shared" si="24"/>
        <v/>
      </c>
      <c r="I394" s="83"/>
      <c r="J394" s="83"/>
      <c r="K394" s="83"/>
      <c r="L394" s="83"/>
      <c r="M394" s="83"/>
      <c r="N394" s="84">
        <v>58</v>
      </c>
      <c r="O394" s="84">
        <v>245</v>
      </c>
      <c r="P394" s="85">
        <v>43925</v>
      </c>
      <c r="U394" s="80"/>
      <c r="V394" s="80"/>
      <c r="W394" s="80"/>
      <c r="AP394" s="88"/>
      <c r="AQ394" s="88"/>
      <c r="AR394" s="142"/>
      <c r="AS394" s="142"/>
      <c r="AT394" s="142"/>
    </row>
    <row r="395" spans="1:46" s="84" customFormat="1" x14ac:dyDescent="0.25">
      <c r="A395" s="119"/>
      <c r="B395" s="119"/>
      <c r="C395" s="128"/>
      <c r="D395" s="120" t="s">
        <v>2511</v>
      </c>
      <c r="E395" s="129">
        <f>N395/O395</f>
        <v>0.31471135940409684</v>
      </c>
      <c r="F395" s="135"/>
      <c r="G395" s="122"/>
      <c r="H395" s="122"/>
      <c r="I395" s="123"/>
      <c r="J395" s="123"/>
      <c r="K395" s="123"/>
      <c r="L395" s="123"/>
      <c r="M395" s="123"/>
      <c r="N395" s="124">
        <f>SUM(N393:N394)</f>
        <v>169</v>
      </c>
      <c r="O395" s="124">
        <f>SUM(O393:O394)</f>
        <v>537</v>
      </c>
      <c r="P395" s="125"/>
      <c r="Q395" s="124"/>
      <c r="U395" s="80"/>
      <c r="V395" s="80"/>
      <c r="W395" s="80"/>
      <c r="AP395" s="88"/>
      <c r="AQ395" s="88"/>
      <c r="AR395" s="142"/>
      <c r="AS395" s="142"/>
      <c r="AT395" s="142"/>
    </row>
    <row r="396" spans="1:46" s="84" customFormat="1" x14ac:dyDescent="0.25">
      <c r="A396" s="79" t="s">
        <v>1119</v>
      </c>
      <c r="B396" s="79" t="s">
        <v>815</v>
      </c>
      <c r="C396" s="79" t="s">
        <v>1264</v>
      </c>
      <c r="D396" s="79" t="s">
        <v>1265</v>
      </c>
      <c r="E396" s="80">
        <v>0.3054</v>
      </c>
      <c r="F396" s="260"/>
      <c r="G396" s="82" t="str">
        <f t="shared" si="25"/>
        <v/>
      </c>
      <c r="H396" s="82" t="str">
        <f t="shared" si="24"/>
        <v>X</v>
      </c>
      <c r="I396" s="83"/>
      <c r="J396" s="83"/>
      <c r="K396" s="83"/>
      <c r="L396" s="83"/>
      <c r="M396" s="83"/>
      <c r="N396" s="84">
        <v>171</v>
      </c>
      <c r="O396" s="84">
        <v>560</v>
      </c>
      <c r="P396" s="85">
        <v>43945</v>
      </c>
      <c r="U396" s="80"/>
      <c r="V396" s="80"/>
      <c r="W396" s="80"/>
      <c r="AP396" s="88"/>
      <c r="AQ396" s="88"/>
      <c r="AR396" s="88"/>
      <c r="AS396" s="142"/>
      <c r="AT396" s="142"/>
    </row>
    <row r="397" spans="1:46" s="84" customFormat="1" x14ac:dyDescent="0.25">
      <c r="A397" s="79" t="s">
        <v>1119</v>
      </c>
      <c r="B397" s="79" t="s">
        <v>815</v>
      </c>
      <c r="C397" s="79" t="s">
        <v>1266</v>
      </c>
      <c r="D397" s="79" t="s">
        <v>816</v>
      </c>
      <c r="E397" s="80">
        <v>0.1429</v>
      </c>
      <c r="F397" s="260"/>
      <c r="G397" s="82" t="str">
        <f t="shared" si="25"/>
        <v/>
      </c>
      <c r="H397" s="82" t="str">
        <f t="shared" si="24"/>
        <v/>
      </c>
      <c r="I397" s="83"/>
      <c r="J397" s="83"/>
      <c r="K397" s="83"/>
      <c r="L397" s="83"/>
      <c r="M397" s="83"/>
      <c r="N397" s="84">
        <v>139</v>
      </c>
      <c r="O397" s="84">
        <v>973</v>
      </c>
      <c r="P397" s="85">
        <v>43945</v>
      </c>
      <c r="U397" s="80"/>
      <c r="V397" s="80"/>
      <c r="W397" s="80"/>
      <c r="AQ397" s="88"/>
      <c r="AR397" s="88"/>
      <c r="AS397" s="142"/>
      <c r="AT397" s="142"/>
    </row>
    <row r="398" spans="1:46" s="84" customFormat="1" x14ac:dyDescent="0.25">
      <c r="A398" s="79" t="s">
        <v>1119</v>
      </c>
      <c r="B398" s="79" t="s">
        <v>815</v>
      </c>
      <c r="C398" s="79" t="s">
        <v>1267</v>
      </c>
      <c r="D398" s="79" t="s">
        <v>817</v>
      </c>
      <c r="E398" s="80">
        <v>0.33250000000000002</v>
      </c>
      <c r="F398" s="260"/>
      <c r="G398" s="82" t="str">
        <f t="shared" si="25"/>
        <v/>
      </c>
      <c r="H398" s="82" t="str">
        <f t="shared" si="24"/>
        <v>X</v>
      </c>
      <c r="I398" s="83"/>
      <c r="J398" s="83"/>
      <c r="K398" s="83"/>
      <c r="L398" s="83"/>
      <c r="M398" s="83"/>
      <c r="N398" s="84">
        <v>131</v>
      </c>
      <c r="O398" s="84">
        <v>394</v>
      </c>
      <c r="P398" s="85">
        <v>43945</v>
      </c>
      <c r="U398" s="80"/>
      <c r="V398" s="80"/>
      <c r="W398" s="80"/>
      <c r="AQ398" s="88"/>
      <c r="AR398" s="88"/>
      <c r="AS398" s="142"/>
      <c r="AT398" s="142"/>
    </row>
    <row r="399" spans="1:46" s="84" customFormat="1" x14ac:dyDescent="0.25">
      <c r="A399" s="79" t="s">
        <v>1119</v>
      </c>
      <c r="B399" s="79" t="s">
        <v>815</v>
      </c>
      <c r="C399" s="79" t="s">
        <v>1268</v>
      </c>
      <c r="D399" s="79" t="s">
        <v>818</v>
      </c>
      <c r="E399" s="80">
        <v>0.22270000000000001</v>
      </c>
      <c r="F399" s="260"/>
      <c r="G399" s="82" t="str">
        <f t="shared" si="25"/>
        <v/>
      </c>
      <c r="H399" s="82" t="str">
        <f t="shared" si="24"/>
        <v/>
      </c>
      <c r="I399" s="83"/>
      <c r="J399" s="83"/>
      <c r="K399" s="83"/>
      <c r="L399" s="83"/>
      <c r="M399" s="83"/>
      <c r="N399" s="84">
        <v>114</v>
      </c>
      <c r="O399" s="84">
        <v>512</v>
      </c>
      <c r="P399" s="85">
        <v>43945</v>
      </c>
      <c r="U399" s="80"/>
      <c r="V399" s="80"/>
      <c r="W399" s="80"/>
      <c r="AQ399" s="88"/>
      <c r="AR399" s="88"/>
      <c r="AS399" s="142"/>
      <c r="AT399" s="142"/>
    </row>
    <row r="400" spans="1:46" s="84" customFormat="1" x14ac:dyDescent="0.25">
      <c r="A400" s="79" t="s">
        <v>1119</v>
      </c>
      <c r="B400" s="79" t="s">
        <v>815</v>
      </c>
      <c r="C400" s="79" t="s">
        <v>1269</v>
      </c>
      <c r="D400" s="79" t="s">
        <v>1270</v>
      </c>
      <c r="E400" s="80">
        <v>0.2601</v>
      </c>
      <c r="F400" s="260"/>
      <c r="G400" s="82" t="str">
        <f t="shared" si="25"/>
        <v/>
      </c>
      <c r="H400" s="82" t="str">
        <f t="shared" si="24"/>
        <v/>
      </c>
      <c r="I400" s="83"/>
      <c r="J400" s="83"/>
      <c r="K400" s="83"/>
      <c r="L400" s="83"/>
      <c r="M400" s="83"/>
      <c r="N400" s="84">
        <v>181</v>
      </c>
      <c r="O400" s="84">
        <v>696</v>
      </c>
      <c r="P400" s="85">
        <v>43945</v>
      </c>
      <c r="U400" s="80"/>
      <c r="V400" s="80"/>
      <c r="W400" s="80"/>
      <c r="AQ400" s="88"/>
      <c r="AR400" s="88"/>
      <c r="AS400" s="88"/>
      <c r="AT400" s="88"/>
    </row>
    <row r="401" spans="1:47" s="84" customFormat="1" x14ac:dyDescent="0.25">
      <c r="A401" s="119"/>
      <c r="B401" s="119"/>
      <c r="C401" s="119"/>
      <c r="D401" s="120" t="s">
        <v>2511</v>
      </c>
      <c r="E401" s="121">
        <f>N401/O401</f>
        <v>0.23476874003189793</v>
      </c>
      <c r="F401" s="135"/>
      <c r="G401" s="122"/>
      <c r="H401" s="122"/>
      <c r="I401" s="123"/>
      <c r="J401" s="123"/>
      <c r="K401" s="123"/>
      <c r="L401" s="123"/>
      <c r="M401" s="123"/>
      <c r="N401" s="124">
        <f>SUM(N396:N400)</f>
        <v>736</v>
      </c>
      <c r="O401" s="124">
        <f>SUM(O396:O400)</f>
        <v>3135</v>
      </c>
      <c r="P401" s="125"/>
      <c r="Q401" s="124"/>
      <c r="U401" s="80"/>
      <c r="V401" s="80"/>
      <c r="W401" s="80"/>
      <c r="AQ401" s="88"/>
      <c r="AR401" s="88"/>
      <c r="AS401" s="88"/>
      <c r="AT401" s="88"/>
    </row>
    <row r="402" spans="1:47" s="84" customFormat="1" x14ac:dyDescent="0.25">
      <c r="A402" s="79" t="s">
        <v>1068</v>
      </c>
      <c r="B402" s="79" t="s">
        <v>1069</v>
      </c>
      <c r="C402" s="79" t="s">
        <v>1070</v>
      </c>
      <c r="D402" s="79" t="s">
        <v>2534</v>
      </c>
      <c r="E402" s="80">
        <v>0.31169999999999998</v>
      </c>
      <c r="F402" s="260"/>
      <c r="G402" s="82" t="str">
        <f t="shared" si="25"/>
        <v/>
      </c>
      <c r="H402" s="82" t="str">
        <f t="shared" si="24"/>
        <v>X</v>
      </c>
      <c r="I402" s="83"/>
      <c r="J402" s="83"/>
      <c r="K402" s="83"/>
      <c r="L402" s="83"/>
      <c r="M402" s="83"/>
      <c r="N402" s="84">
        <v>144</v>
      </c>
      <c r="O402" s="84">
        <v>462</v>
      </c>
      <c r="P402" s="85">
        <v>43985</v>
      </c>
      <c r="U402" s="80"/>
      <c r="V402" s="80"/>
      <c r="W402" s="80"/>
      <c r="AQ402" s="88"/>
      <c r="AR402" s="88"/>
      <c r="AS402" s="88"/>
      <c r="AT402" s="88"/>
    </row>
    <row r="403" spans="1:47" s="84" customFormat="1" x14ac:dyDescent="0.25">
      <c r="A403" s="79" t="s">
        <v>1068</v>
      </c>
      <c r="B403" s="79" t="s">
        <v>1069</v>
      </c>
      <c r="C403" s="79" t="s">
        <v>1071</v>
      </c>
      <c r="D403" s="79" t="s">
        <v>1072</v>
      </c>
      <c r="E403" s="80">
        <v>0.28570000000000001</v>
      </c>
      <c r="F403" s="260"/>
      <c r="G403" s="82" t="str">
        <f t="shared" si="25"/>
        <v/>
      </c>
      <c r="H403" s="82" t="str">
        <f t="shared" si="24"/>
        <v/>
      </c>
      <c r="I403" s="83"/>
      <c r="J403" s="83"/>
      <c r="K403" s="83"/>
      <c r="L403" s="83"/>
      <c r="M403" s="83"/>
      <c r="N403" s="84">
        <v>116</v>
      </c>
      <c r="O403" s="84">
        <v>406</v>
      </c>
      <c r="P403" s="85">
        <v>43985</v>
      </c>
      <c r="U403" s="80"/>
      <c r="V403" s="80"/>
      <c r="W403" s="80"/>
      <c r="AQ403" s="88"/>
      <c r="AR403" s="88"/>
      <c r="AS403" s="88"/>
      <c r="AT403" s="88"/>
      <c r="AU403" s="142"/>
    </row>
    <row r="404" spans="1:47" s="84" customFormat="1" x14ac:dyDescent="0.25">
      <c r="A404" s="119"/>
      <c r="B404" s="119"/>
      <c r="C404" s="119"/>
      <c r="D404" s="120" t="s">
        <v>2511</v>
      </c>
      <c r="E404" s="121">
        <f>N404/O404</f>
        <v>0.29953917050691242</v>
      </c>
      <c r="F404" s="135"/>
      <c r="G404" s="122"/>
      <c r="H404" s="122"/>
      <c r="I404" s="123"/>
      <c r="J404" s="123"/>
      <c r="K404" s="123"/>
      <c r="L404" s="123"/>
      <c r="M404" s="123"/>
      <c r="N404" s="124">
        <f>SUM(N402:N403)</f>
        <v>260</v>
      </c>
      <c r="O404" s="124">
        <f>SUM(O402:O403)</f>
        <v>868</v>
      </c>
      <c r="P404" s="125"/>
      <c r="Q404" s="124"/>
      <c r="U404" s="80"/>
      <c r="V404" s="80"/>
      <c r="W404" s="80"/>
      <c r="AQ404" s="88"/>
      <c r="AR404" s="88"/>
      <c r="AS404" s="88"/>
      <c r="AT404" s="88"/>
      <c r="AU404" s="142"/>
    </row>
    <row r="405" spans="1:47" s="84" customFormat="1" x14ac:dyDescent="0.25">
      <c r="A405" s="79" t="s">
        <v>2482</v>
      </c>
      <c r="B405" s="108" t="s">
        <v>2535</v>
      </c>
      <c r="C405" s="79" t="s">
        <v>2483</v>
      </c>
      <c r="D405" s="108" t="s">
        <v>2507</v>
      </c>
      <c r="E405" s="80">
        <v>0.49009999999999998</v>
      </c>
      <c r="F405" s="260"/>
      <c r="G405" s="83" t="str">
        <f t="shared" si="25"/>
        <v>X</v>
      </c>
      <c r="H405" s="83" t="str">
        <f t="shared" ref="H405:H412" si="26">IF(AND( E405&gt;=30%, E405 &lt;=39.99%),"X","")</f>
        <v/>
      </c>
      <c r="I405" s="83"/>
      <c r="J405" s="83"/>
      <c r="K405" s="83"/>
      <c r="L405" s="83"/>
      <c r="M405" s="83"/>
      <c r="N405" s="84">
        <v>148</v>
      </c>
      <c r="O405" s="84">
        <v>302</v>
      </c>
      <c r="P405" s="85">
        <v>43922</v>
      </c>
      <c r="U405" s="80"/>
      <c r="V405" s="80"/>
      <c r="W405" s="80"/>
      <c r="AQ405" s="88"/>
      <c r="AR405" s="88"/>
      <c r="AS405" s="88"/>
      <c r="AT405" s="88"/>
      <c r="AU405" s="142"/>
    </row>
    <row r="406" spans="1:47" s="84" customFormat="1" x14ac:dyDescent="0.25">
      <c r="A406" s="79" t="s">
        <v>2482</v>
      </c>
      <c r="B406" s="108" t="s">
        <v>2535</v>
      </c>
      <c r="C406" s="79" t="s">
        <v>2484</v>
      </c>
      <c r="D406" s="108" t="s">
        <v>2485</v>
      </c>
      <c r="E406" s="80">
        <v>0.40100000000000002</v>
      </c>
      <c r="F406" s="260"/>
      <c r="G406" s="83" t="str">
        <f t="shared" si="25"/>
        <v>X</v>
      </c>
      <c r="H406" s="83" t="str">
        <f t="shared" si="26"/>
        <v/>
      </c>
      <c r="I406" s="83"/>
      <c r="J406" s="83"/>
      <c r="K406" s="83"/>
      <c r="L406" s="83"/>
      <c r="M406" s="83"/>
      <c r="N406" s="84">
        <v>83</v>
      </c>
      <c r="O406" s="84">
        <v>207</v>
      </c>
      <c r="P406" s="85">
        <v>43922</v>
      </c>
      <c r="U406" s="80"/>
      <c r="V406" s="80"/>
      <c r="W406" s="80"/>
      <c r="AQ406" s="88"/>
      <c r="AR406" s="88"/>
      <c r="AS406" s="88"/>
      <c r="AT406" s="88"/>
      <c r="AU406" s="142"/>
    </row>
    <row r="407" spans="1:47" s="84" customFormat="1" x14ac:dyDescent="0.25">
      <c r="A407" s="119"/>
      <c r="B407" s="120"/>
      <c r="C407" s="119"/>
      <c r="D407" s="120" t="s">
        <v>2511</v>
      </c>
      <c r="E407" s="121">
        <f>N407/O407</f>
        <v>0.4538310412573674</v>
      </c>
      <c r="F407" s="135"/>
      <c r="G407" s="123"/>
      <c r="H407" s="123"/>
      <c r="I407" s="123"/>
      <c r="J407" s="123"/>
      <c r="K407" s="123"/>
      <c r="L407" s="123"/>
      <c r="M407" s="123"/>
      <c r="N407" s="124">
        <f>SUM(N405:N406)</f>
        <v>231</v>
      </c>
      <c r="O407" s="124">
        <f>SUM(O405:O406)</f>
        <v>509</v>
      </c>
      <c r="P407" s="125"/>
      <c r="Q407" s="124"/>
      <c r="U407" s="80"/>
      <c r="V407" s="80"/>
      <c r="W407" s="80"/>
      <c r="AQ407" s="88"/>
      <c r="AR407" s="88"/>
      <c r="AS407" s="88"/>
      <c r="AT407" s="88"/>
      <c r="AU407" s="142"/>
    </row>
    <row r="408" spans="1:47" s="84" customFormat="1" x14ac:dyDescent="0.25">
      <c r="A408" s="79" t="s">
        <v>1120</v>
      </c>
      <c r="B408" s="79" t="s">
        <v>954</v>
      </c>
      <c r="C408" s="79" t="s">
        <v>958</v>
      </c>
      <c r="D408" s="79" t="s">
        <v>959</v>
      </c>
      <c r="E408" s="80">
        <v>0.37709999999999999</v>
      </c>
      <c r="F408" s="260"/>
      <c r="G408" s="82" t="str">
        <f t="shared" ref="G408:G414" si="27">IF(E408&gt;=40%,"X","")</f>
        <v/>
      </c>
      <c r="H408" s="82" t="str">
        <f t="shared" si="26"/>
        <v>X</v>
      </c>
      <c r="I408" s="83"/>
      <c r="J408" s="83"/>
      <c r="K408" s="83"/>
      <c r="L408" s="83"/>
      <c r="M408" s="83"/>
      <c r="N408" s="84">
        <v>112</v>
      </c>
      <c r="O408" s="84">
        <v>297</v>
      </c>
      <c r="P408" s="85">
        <v>43983</v>
      </c>
      <c r="U408" s="80"/>
      <c r="V408" s="80"/>
      <c r="W408" s="80"/>
      <c r="AQ408" s="88"/>
      <c r="AR408" s="88"/>
      <c r="AS408" s="88"/>
      <c r="AT408" s="88"/>
      <c r="AU408" s="142"/>
    </row>
    <row r="409" spans="1:47" s="84" customFormat="1" x14ac:dyDescent="0.25">
      <c r="A409" s="79" t="s">
        <v>1120</v>
      </c>
      <c r="B409" s="79" t="s">
        <v>954</v>
      </c>
      <c r="C409" s="79" t="s">
        <v>955</v>
      </c>
      <c r="D409" s="79" t="s">
        <v>956</v>
      </c>
      <c r="E409" s="80">
        <v>0.52300000000000002</v>
      </c>
      <c r="F409" s="260"/>
      <c r="G409" s="82" t="str">
        <f t="shared" si="27"/>
        <v>X</v>
      </c>
      <c r="H409" s="82" t="str">
        <f t="shared" si="26"/>
        <v/>
      </c>
      <c r="I409" s="83"/>
      <c r="J409" s="83"/>
      <c r="K409" s="83"/>
      <c r="L409" s="83"/>
      <c r="M409" s="83"/>
      <c r="N409" s="84">
        <v>91</v>
      </c>
      <c r="O409" s="84">
        <v>174</v>
      </c>
      <c r="P409" s="85">
        <v>43983</v>
      </c>
      <c r="U409" s="80"/>
      <c r="V409" s="80"/>
      <c r="W409" s="80"/>
      <c r="AQ409" s="88"/>
      <c r="AR409" s="88"/>
      <c r="AS409" s="88"/>
      <c r="AT409" s="88"/>
      <c r="AU409" s="142"/>
    </row>
    <row r="410" spans="1:47" s="84" customFormat="1" x14ac:dyDescent="0.25">
      <c r="A410" s="79" t="s">
        <v>1120</v>
      </c>
      <c r="B410" s="79" t="s">
        <v>954</v>
      </c>
      <c r="C410" s="79" t="s">
        <v>957</v>
      </c>
      <c r="D410" s="79" t="s">
        <v>2536</v>
      </c>
      <c r="E410" s="80">
        <v>0.39369999999999999</v>
      </c>
      <c r="F410" s="260"/>
      <c r="G410" s="82" t="str">
        <f t="shared" si="27"/>
        <v/>
      </c>
      <c r="H410" s="82" t="str">
        <f t="shared" si="26"/>
        <v>X</v>
      </c>
      <c r="I410" s="83"/>
      <c r="J410" s="83"/>
      <c r="K410" s="83"/>
      <c r="L410" s="83"/>
      <c r="M410" s="83"/>
      <c r="N410" s="84">
        <v>250</v>
      </c>
      <c r="O410" s="84">
        <v>635</v>
      </c>
      <c r="P410" s="85">
        <v>43983</v>
      </c>
      <c r="U410" s="80"/>
      <c r="V410" s="80"/>
      <c r="W410" s="80"/>
      <c r="AQ410" s="88"/>
      <c r="AR410" s="88"/>
      <c r="AS410" s="88"/>
      <c r="AT410" s="88"/>
      <c r="AU410" s="142"/>
    </row>
    <row r="411" spans="1:47" s="84" customFormat="1" x14ac:dyDescent="0.25">
      <c r="A411" s="79" t="s">
        <v>1120</v>
      </c>
      <c r="B411" s="79" t="s">
        <v>954</v>
      </c>
      <c r="C411" s="79" t="s">
        <v>960</v>
      </c>
      <c r="D411" s="79" t="s">
        <v>1271</v>
      </c>
      <c r="E411" s="80">
        <v>0.37459999999999999</v>
      </c>
      <c r="F411" s="260"/>
      <c r="G411" s="82" t="str">
        <f t="shared" si="27"/>
        <v/>
      </c>
      <c r="H411" s="82" t="str">
        <f t="shared" si="26"/>
        <v>X</v>
      </c>
      <c r="I411" s="83"/>
      <c r="J411" s="83"/>
      <c r="K411" s="83"/>
      <c r="L411" s="83"/>
      <c r="M411" s="83"/>
      <c r="N411" s="84">
        <v>109</v>
      </c>
      <c r="O411" s="84">
        <v>291</v>
      </c>
      <c r="P411" s="85">
        <v>43983</v>
      </c>
      <c r="U411" s="80"/>
      <c r="V411" s="80"/>
      <c r="W411" s="80"/>
      <c r="AR411" s="88"/>
      <c r="AS411" s="88"/>
      <c r="AT411" s="88"/>
      <c r="AU411" s="88"/>
    </row>
    <row r="412" spans="1:47" s="84" customFormat="1" x14ac:dyDescent="0.25">
      <c r="A412" s="79" t="s">
        <v>1120</v>
      </c>
      <c r="B412" s="79" t="s">
        <v>954</v>
      </c>
      <c r="C412" s="79" t="s">
        <v>961</v>
      </c>
      <c r="D412" s="79" t="s">
        <v>962</v>
      </c>
      <c r="E412" s="80">
        <v>0.28160000000000002</v>
      </c>
      <c r="F412" s="260"/>
      <c r="G412" s="82" t="str">
        <f t="shared" si="27"/>
        <v/>
      </c>
      <c r="H412" s="82" t="str">
        <f t="shared" si="26"/>
        <v/>
      </c>
      <c r="I412" s="83"/>
      <c r="J412" s="83"/>
      <c r="K412" s="83"/>
      <c r="L412" s="83"/>
      <c r="M412" s="83"/>
      <c r="N412" s="84">
        <v>107</v>
      </c>
      <c r="O412" s="84">
        <v>380</v>
      </c>
      <c r="P412" s="85">
        <v>43983</v>
      </c>
      <c r="U412" s="80"/>
      <c r="V412" s="80"/>
      <c r="W412" s="80"/>
      <c r="AR412" s="88"/>
      <c r="AS412" s="88"/>
      <c r="AT412" s="88"/>
      <c r="AU412" s="88"/>
    </row>
    <row r="413" spans="1:47" s="84" customFormat="1" x14ac:dyDescent="0.25">
      <c r="A413" s="119"/>
      <c r="B413" s="119"/>
      <c r="C413" s="119"/>
      <c r="D413" s="120" t="s">
        <v>2511</v>
      </c>
      <c r="E413" s="121">
        <f>N413/O413</f>
        <v>0.37647720877884072</v>
      </c>
      <c r="F413" s="135"/>
      <c r="G413" s="122"/>
      <c r="H413" s="122"/>
      <c r="I413" s="123"/>
      <c r="J413" s="123"/>
      <c r="K413" s="123"/>
      <c r="L413" s="123"/>
      <c r="M413" s="123"/>
      <c r="N413" s="124">
        <f>SUM(N408:N412)</f>
        <v>669</v>
      </c>
      <c r="O413" s="124">
        <f>SUM(O408:O412)</f>
        <v>1777</v>
      </c>
      <c r="P413" s="125"/>
      <c r="Q413" s="124"/>
      <c r="U413" s="80"/>
      <c r="V413" s="80"/>
      <c r="W413" s="80"/>
      <c r="AR413" s="88"/>
      <c r="AS413" s="88"/>
      <c r="AT413" s="88"/>
      <c r="AU413" s="88"/>
    </row>
    <row r="414" spans="1:47" s="84" customFormat="1" x14ac:dyDescent="0.25">
      <c r="A414" s="79" t="s">
        <v>294</v>
      </c>
      <c r="B414" s="79" t="s">
        <v>564</v>
      </c>
      <c r="C414" s="86" t="s">
        <v>295</v>
      </c>
      <c r="D414" s="79" t="s">
        <v>296</v>
      </c>
      <c r="E414" s="87">
        <v>0.4914</v>
      </c>
      <c r="F414" s="260"/>
      <c r="G414" s="82" t="str">
        <f t="shared" si="27"/>
        <v>X</v>
      </c>
      <c r="H414" s="82"/>
      <c r="I414" s="83" t="s">
        <v>150</v>
      </c>
      <c r="J414" s="83"/>
      <c r="K414" s="83"/>
      <c r="L414" s="83" t="s">
        <v>151</v>
      </c>
      <c r="M414" s="83"/>
      <c r="N414" s="84">
        <v>143</v>
      </c>
      <c r="O414" s="84">
        <v>291</v>
      </c>
      <c r="P414" s="85">
        <v>43922</v>
      </c>
      <c r="U414" s="80"/>
      <c r="V414" s="80"/>
      <c r="W414" s="80"/>
      <c r="AS414" s="88"/>
      <c r="AT414" s="88"/>
      <c r="AU414" s="88"/>
    </row>
    <row r="415" spans="1:47" s="84" customFormat="1" x14ac:dyDescent="0.25">
      <c r="A415" s="79" t="s">
        <v>294</v>
      </c>
      <c r="B415" s="79" t="s">
        <v>564</v>
      </c>
      <c r="C415" s="86" t="s">
        <v>297</v>
      </c>
      <c r="D415" s="79" t="s">
        <v>298</v>
      </c>
      <c r="E415" s="87">
        <v>0.36890000000000001</v>
      </c>
      <c r="F415" s="260"/>
      <c r="G415" s="82"/>
      <c r="H415" s="82" t="str">
        <f>IF(AND( E415&gt;=30%, E415 &lt;=39.99%),"X","")</f>
        <v>X</v>
      </c>
      <c r="I415" s="83" t="s">
        <v>150</v>
      </c>
      <c r="J415" s="83"/>
      <c r="K415" s="83"/>
      <c r="L415" s="83" t="s">
        <v>151</v>
      </c>
      <c r="M415" s="83" t="s">
        <v>22</v>
      </c>
      <c r="N415" s="84">
        <v>83</v>
      </c>
      <c r="O415" s="84">
        <v>225</v>
      </c>
      <c r="P415" s="85">
        <v>43922</v>
      </c>
      <c r="U415" s="80"/>
      <c r="V415" s="80"/>
      <c r="W415" s="80"/>
      <c r="AS415" s="88"/>
      <c r="AT415" s="88"/>
      <c r="AU415" s="88"/>
    </row>
    <row r="416" spans="1:47" s="84" customFormat="1" x14ac:dyDescent="0.25">
      <c r="A416" s="119"/>
      <c r="B416" s="119"/>
      <c r="C416" s="128"/>
      <c r="D416" s="120" t="s">
        <v>2511</v>
      </c>
      <c r="E416" s="129">
        <f>N416/O416</f>
        <v>0.43798449612403101</v>
      </c>
      <c r="F416" s="135"/>
      <c r="G416" s="122"/>
      <c r="H416" s="122"/>
      <c r="I416" s="123"/>
      <c r="J416" s="123"/>
      <c r="K416" s="123"/>
      <c r="L416" s="123"/>
      <c r="M416" s="123"/>
      <c r="N416" s="124">
        <f>SUM(N414:N415)</f>
        <v>226</v>
      </c>
      <c r="O416" s="124">
        <f>SUM(O414:O415)</f>
        <v>516</v>
      </c>
      <c r="P416" s="125"/>
      <c r="Q416" s="124"/>
      <c r="U416" s="80"/>
      <c r="V416" s="80"/>
      <c r="W416" s="80"/>
      <c r="AS416" s="88"/>
      <c r="AT416" s="88"/>
      <c r="AU416" s="88"/>
    </row>
    <row r="417" spans="1:53" s="84" customFormat="1" x14ac:dyDescent="0.25">
      <c r="A417" s="79" t="s">
        <v>1177</v>
      </c>
      <c r="B417" s="90" t="s">
        <v>1170</v>
      </c>
      <c r="C417" s="79" t="s">
        <v>1171</v>
      </c>
      <c r="D417" s="79" t="s">
        <v>1272</v>
      </c>
      <c r="E417" s="80">
        <v>0.3891</v>
      </c>
      <c r="F417" s="260"/>
      <c r="G417" s="82" t="str">
        <f>IF(E417&gt;=40%,"X","")</f>
        <v/>
      </c>
      <c r="H417" s="82" t="str">
        <f>IF(AND( E417&gt;=30%, E417 &lt;=39.99%),"X","")</f>
        <v>X</v>
      </c>
      <c r="I417" s="83"/>
      <c r="J417" s="83"/>
      <c r="K417" s="83"/>
      <c r="L417" s="83"/>
      <c r="M417" s="83"/>
      <c r="N417" s="84">
        <v>172</v>
      </c>
      <c r="O417" s="84">
        <v>442</v>
      </c>
      <c r="P417" s="85">
        <v>43986</v>
      </c>
      <c r="U417" s="80"/>
      <c r="V417" s="80"/>
      <c r="W417" s="80"/>
      <c r="AS417" s="88"/>
      <c r="AT417" s="88"/>
      <c r="AU417" s="88"/>
    </row>
    <row r="418" spans="1:53" s="84" customFormat="1" x14ac:dyDescent="0.25">
      <c r="A418" s="79" t="s">
        <v>1177</v>
      </c>
      <c r="B418" s="79" t="s">
        <v>1172</v>
      </c>
      <c r="C418" s="79" t="s">
        <v>1173</v>
      </c>
      <c r="D418" s="79" t="s">
        <v>1174</v>
      </c>
      <c r="E418" s="80">
        <v>0.34439999999999998</v>
      </c>
      <c r="F418" s="260"/>
      <c r="G418" s="82" t="str">
        <f>IF(E418&gt;=40%,"X","")</f>
        <v/>
      </c>
      <c r="H418" s="82" t="str">
        <f>IF(AND( E418&gt;=30%, E418 &lt;=39.99%),"X","")</f>
        <v>X</v>
      </c>
      <c r="I418" s="83"/>
      <c r="J418" s="83"/>
      <c r="K418" s="83"/>
      <c r="L418" s="83"/>
      <c r="M418" s="83"/>
      <c r="N418" s="84">
        <v>135</v>
      </c>
      <c r="O418" s="84">
        <v>392</v>
      </c>
      <c r="P418" s="85">
        <v>43986</v>
      </c>
      <c r="U418" s="80"/>
      <c r="V418" s="80"/>
      <c r="W418" s="80"/>
      <c r="AS418" s="88"/>
      <c r="AT418" s="88"/>
      <c r="AU418" s="88"/>
    </row>
    <row r="419" spans="1:53" s="84" customFormat="1" x14ac:dyDescent="0.25">
      <c r="A419" s="119"/>
      <c r="B419" s="119"/>
      <c r="C419" s="119"/>
      <c r="D419" s="120" t="s">
        <v>2511</v>
      </c>
      <c r="E419" s="121">
        <f>N419/O419</f>
        <v>0.36810551558752996</v>
      </c>
      <c r="F419" s="135"/>
      <c r="G419" s="122"/>
      <c r="H419" s="122"/>
      <c r="I419" s="123"/>
      <c r="J419" s="123"/>
      <c r="K419" s="123"/>
      <c r="L419" s="123"/>
      <c r="M419" s="123"/>
      <c r="N419" s="124">
        <f>SUM(N417:N418)</f>
        <v>307</v>
      </c>
      <c r="O419" s="124">
        <f>SUM(O417:O418)</f>
        <v>834</v>
      </c>
      <c r="P419" s="125"/>
      <c r="Q419" s="124"/>
      <c r="U419" s="80"/>
      <c r="V419" s="80"/>
      <c r="W419" s="80"/>
      <c r="AS419" s="88"/>
      <c r="AT419" s="88"/>
      <c r="AU419" s="88"/>
    </row>
    <row r="420" spans="1:53" s="84" customFormat="1" x14ac:dyDescent="0.25">
      <c r="A420" s="79" t="s">
        <v>185</v>
      </c>
      <c r="B420" s="79" t="s">
        <v>565</v>
      </c>
      <c r="C420" s="86" t="s">
        <v>186</v>
      </c>
      <c r="D420" s="79" t="s">
        <v>566</v>
      </c>
      <c r="E420" s="87">
        <v>0.32490000000000002</v>
      </c>
      <c r="F420" s="260"/>
      <c r="G420" s="82" t="str">
        <f>IF(E420&gt;=40%,"X","")</f>
        <v/>
      </c>
      <c r="H420" s="82" t="str">
        <f>IF(AND( E420&gt;=30%, E420 &lt;=39.99%),"X","")</f>
        <v>X</v>
      </c>
      <c r="I420" s="83"/>
      <c r="J420" s="83"/>
      <c r="K420" s="83"/>
      <c r="L420" s="83"/>
      <c r="M420" s="83"/>
      <c r="N420" s="84">
        <v>64</v>
      </c>
      <c r="O420" s="84">
        <v>197</v>
      </c>
      <c r="P420" s="85">
        <v>43934</v>
      </c>
      <c r="U420" s="80"/>
      <c r="V420" s="80"/>
      <c r="W420" s="80"/>
      <c r="AU420" s="88"/>
    </row>
    <row r="421" spans="1:53" s="84" customFormat="1" x14ac:dyDescent="0.25">
      <c r="A421" s="79" t="s">
        <v>185</v>
      </c>
      <c r="B421" s="79" t="s">
        <v>565</v>
      </c>
      <c r="C421" s="86" t="s">
        <v>187</v>
      </c>
      <c r="D421" s="79" t="s">
        <v>188</v>
      </c>
      <c r="E421" s="87">
        <v>0.3155</v>
      </c>
      <c r="F421" s="260"/>
      <c r="G421" s="82" t="str">
        <f>IF(E421&gt;=40%,"X","")</f>
        <v/>
      </c>
      <c r="H421" s="82" t="str">
        <f>IF(AND( E421&gt;=30%, E421 &lt;=39.99%),"X","")</f>
        <v>X</v>
      </c>
      <c r="I421" s="83"/>
      <c r="J421" s="83"/>
      <c r="K421" s="83"/>
      <c r="L421" s="83"/>
      <c r="M421" s="83"/>
      <c r="N421" s="84">
        <v>53</v>
      </c>
      <c r="O421" s="84">
        <v>168</v>
      </c>
      <c r="P421" s="85">
        <v>43934</v>
      </c>
      <c r="U421" s="80"/>
      <c r="V421" s="80"/>
      <c r="W421" s="80"/>
      <c r="AU421" s="88"/>
    </row>
    <row r="422" spans="1:53" s="84" customFormat="1" x14ac:dyDescent="0.25">
      <c r="A422" s="119"/>
      <c r="B422" s="119"/>
      <c r="C422" s="128"/>
      <c r="D422" s="120" t="s">
        <v>2511</v>
      </c>
      <c r="E422" s="129">
        <f>N422/O422</f>
        <v>0.32054794520547947</v>
      </c>
      <c r="F422" s="135"/>
      <c r="G422" s="122"/>
      <c r="H422" s="122"/>
      <c r="I422" s="123"/>
      <c r="J422" s="123"/>
      <c r="K422" s="123"/>
      <c r="L422" s="123"/>
      <c r="M422" s="123"/>
      <c r="N422" s="124">
        <f>SUM(N420:N421)</f>
        <v>117</v>
      </c>
      <c r="O422" s="124">
        <f>SUM(O420:O421)</f>
        <v>365</v>
      </c>
      <c r="P422" s="125"/>
      <c r="Q422" s="124"/>
      <c r="U422" s="80"/>
      <c r="V422" s="80"/>
      <c r="W422" s="80"/>
      <c r="AU422" s="88"/>
    </row>
    <row r="423" spans="1:53" s="84" customFormat="1" x14ac:dyDescent="0.25">
      <c r="A423" s="79" t="s">
        <v>2486</v>
      </c>
      <c r="B423" s="79" t="s">
        <v>2643</v>
      </c>
      <c r="C423" s="86" t="s">
        <v>2646</v>
      </c>
      <c r="D423" s="79" t="s">
        <v>2644</v>
      </c>
      <c r="E423" s="87">
        <v>0.51390000000000002</v>
      </c>
      <c r="F423" s="88"/>
      <c r="G423" s="82" t="str">
        <f t="shared" ref="G423:G424" si="28">IF(E423&gt;=40%,"X","")</f>
        <v>X</v>
      </c>
      <c r="H423" s="82" t="str">
        <f t="shared" ref="H423:H424" si="29">IF(AND( E423&gt;=30%, E423 &lt;=39.99%),"X","")</f>
        <v/>
      </c>
      <c r="I423" s="83"/>
      <c r="J423" s="83"/>
      <c r="K423" s="83"/>
      <c r="L423" s="83"/>
      <c r="M423" s="83"/>
      <c r="N423" s="84">
        <v>185</v>
      </c>
      <c r="O423" s="84">
        <v>360</v>
      </c>
      <c r="P423" s="85">
        <v>43983</v>
      </c>
      <c r="U423" s="80"/>
      <c r="V423" s="80"/>
      <c r="W423" s="80"/>
      <c r="AU423" s="88"/>
    </row>
    <row r="424" spans="1:53" s="84" customFormat="1" x14ac:dyDescent="0.25">
      <c r="A424" s="79" t="s">
        <v>2486</v>
      </c>
      <c r="B424" s="79" t="s">
        <v>2643</v>
      </c>
      <c r="C424" s="86" t="s">
        <v>2647</v>
      </c>
      <c r="D424" s="79" t="s">
        <v>2645</v>
      </c>
      <c r="E424" s="87">
        <v>0.31950000000000001</v>
      </c>
      <c r="F424" s="88"/>
      <c r="G424" s="82" t="str">
        <f t="shared" si="28"/>
        <v/>
      </c>
      <c r="H424" s="82" t="str">
        <f t="shared" si="29"/>
        <v>X</v>
      </c>
      <c r="I424" s="83"/>
      <c r="J424" s="83"/>
      <c r="K424" s="83"/>
      <c r="L424" s="83"/>
      <c r="M424" s="83"/>
      <c r="N424" s="84">
        <v>100</v>
      </c>
      <c r="O424" s="84">
        <v>313</v>
      </c>
      <c r="P424" s="85">
        <v>43983</v>
      </c>
      <c r="U424" s="80"/>
      <c r="V424" s="80"/>
      <c r="W424" s="80"/>
      <c r="AU424" s="88"/>
      <c r="AV424" s="142"/>
      <c r="AW424" s="142"/>
      <c r="AX424" s="142"/>
    </row>
    <row r="425" spans="1:53" s="84" customFormat="1" x14ac:dyDescent="0.25">
      <c r="A425" s="119"/>
      <c r="B425" s="119"/>
      <c r="C425" s="128"/>
      <c r="D425" s="120" t="s">
        <v>2511</v>
      </c>
      <c r="E425" s="129">
        <f>N425/O425</f>
        <v>0.42347696879643387</v>
      </c>
      <c r="F425" s="135"/>
      <c r="G425" s="122"/>
      <c r="H425" s="122"/>
      <c r="I425" s="123"/>
      <c r="J425" s="123"/>
      <c r="K425" s="123"/>
      <c r="L425" s="123"/>
      <c r="M425" s="123"/>
      <c r="N425" s="124">
        <f>SUM(N423:N424)</f>
        <v>285</v>
      </c>
      <c r="O425" s="124">
        <f>SUM(O423:O424)</f>
        <v>673</v>
      </c>
      <c r="P425" s="125"/>
      <c r="Q425" s="124"/>
      <c r="U425" s="80"/>
      <c r="V425" s="80"/>
      <c r="W425" s="80"/>
      <c r="AU425" s="88"/>
      <c r="AV425" s="142"/>
      <c r="AW425" s="142"/>
      <c r="AX425" s="142"/>
    </row>
    <row r="426" spans="1:53" s="84" customFormat="1" x14ac:dyDescent="0.25">
      <c r="A426" s="79" t="s">
        <v>478</v>
      </c>
      <c r="B426" s="79" t="s">
        <v>567</v>
      </c>
      <c r="C426" s="86" t="s">
        <v>479</v>
      </c>
      <c r="D426" s="79" t="s">
        <v>568</v>
      </c>
      <c r="E426" s="87">
        <v>0.35820000000000002</v>
      </c>
      <c r="F426" s="260"/>
      <c r="G426" s="82" t="str">
        <f t="shared" ref="G426:G468" si="30">IF(E426&gt;=40%,"X","")</f>
        <v/>
      </c>
      <c r="H426" s="82" t="str">
        <f t="shared" ref="H426:H470" si="31">IF(AND( E426&gt;=30%, E426 &lt;=39.99%),"X","")</f>
        <v>X</v>
      </c>
      <c r="I426" s="83"/>
      <c r="J426" s="83"/>
      <c r="K426" s="83"/>
      <c r="L426" s="83"/>
      <c r="M426" s="83"/>
      <c r="N426" s="84">
        <v>192</v>
      </c>
      <c r="O426" s="84">
        <v>536</v>
      </c>
      <c r="P426" s="85">
        <v>43963</v>
      </c>
      <c r="U426" s="80"/>
      <c r="V426" s="80"/>
      <c r="W426" s="80"/>
      <c r="AU426" s="88"/>
      <c r="AV426" s="142"/>
      <c r="AW426" s="142"/>
      <c r="AX426" s="142"/>
    </row>
    <row r="427" spans="1:53" s="84" customFormat="1" x14ac:dyDescent="0.25">
      <c r="A427" s="79" t="s">
        <v>478</v>
      </c>
      <c r="B427" s="79" t="s">
        <v>567</v>
      </c>
      <c r="C427" s="86" t="s">
        <v>480</v>
      </c>
      <c r="D427" s="79" t="s">
        <v>569</v>
      </c>
      <c r="E427" s="87">
        <v>0.29039999999999999</v>
      </c>
      <c r="F427" s="260"/>
      <c r="G427" s="82" t="str">
        <f t="shared" si="30"/>
        <v/>
      </c>
      <c r="H427" s="82" t="str">
        <f t="shared" si="31"/>
        <v/>
      </c>
      <c r="I427" s="83"/>
      <c r="J427" s="83"/>
      <c r="K427" s="83"/>
      <c r="L427" s="83"/>
      <c r="M427" s="83"/>
      <c r="N427" s="84">
        <v>115</v>
      </c>
      <c r="O427" s="84">
        <v>396</v>
      </c>
      <c r="P427" s="85">
        <v>43963</v>
      </c>
      <c r="U427" s="80"/>
      <c r="V427" s="80"/>
      <c r="W427" s="80"/>
      <c r="AU427" s="88"/>
      <c r="AV427" s="142"/>
      <c r="AW427" s="142"/>
      <c r="AX427" s="142"/>
    </row>
    <row r="428" spans="1:53" s="84" customFormat="1" x14ac:dyDescent="0.25">
      <c r="A428" s="79" t="s">
        <v>478</v>
      </c>
      <c r="B428" s="79" t="s">
        <v>567</v>
      </c>
      <c r="C428" s="86" t="s">
        <v>481</v>
      </c>
      <c r="D428" s="79" t="s">
        <v>570</v>
      </c>
      <c r="E428" s="87">
        <v>0.21870000000000001</v>
      </c>
      <c r="F428" s="260"/>
      <c r="G428" s="82" t="str">
        <f t="shared" si="30"/>
        <v/>
      </c>
      <c r="H428" s="82" t="str">
        <f t="shared" si="31"/>
        <v/>
      </c>
      <c r="I428" s="83"/>
      <c r="J428" s="83"/>
      <c r="K428" s="83"/>
      <c r="L428" s="83"/>
      <c r="M428" s="83"/>
      <c r="N428" s="84">
        <v>96</v>
      </c>
      <c r="O428" s="84">
        <v>439</v>
      </c>
      <c r="P428" s="85">
        <v>43963</v>
      </c>
      <c r="U428" s="80"/>
      <c r="V428" s="80"/>
      <c r="W428" s="80"/>
      <c r="AU428" s="88"/>
      <c r="AV428" s="142"/>
      <c r="AW428" s="142"/>
      <c r="AX428" s="142"/>
      <c r="AY428" s="142"/>
      <c r="AZ428" s="142"/>
      <c r="BA428" s="142"/>
    </row>
    <row r="429" spans="1:53" s="84" customFormat="1" x14ac:dyDescent="0.25">
      <c r="A429" s="119"/>
      <c r="B429" s="119"/>
      <c r="C429" s="128"/>
      <c r="D429" s="120" t="s">
        <v>2511</v>
      </c>
      <c r="E429" s="129">
        <f>N429/O429</f>
        <v>0.29394602479941651</v>
      </c>
      <c r="F429" s="135"/>
      <c r="G429" s="122"/>
      <c r="H429" s="122"/>
      <c r="I429" s="123"/>
      <c r="J429" s="123"/>
      <c r="K429" s="123"/>
      <c r="L429" s="123"/>
      <c r="M429" s="123"/>
      <c r="N429" s="124">
        <f>SUM(N426:N428)</f>
        <v>403</v>
      </c>
      <c r="O429" s="124">
        <f>SUM(O426:O428)</f>
        <v>1371</v>
      </c>
      <c r="P429" s="125"/>
      <c r="Q429" s="124"/>
      <c r="U429" s="80"/>
      <c r="V429" s="80"/>
      <c r="W429" s="80"/>
      <c r="AU429" s="88"/>
      <c r="AV429" s="142"/>
      <c r="AW429" s="142"/>
      <c r="AX429" s="142"/>
      <c r="AY429" s="142"/>
      <c r="AZ429" s="142"/>
      <c r="BA429" s="142"/>
    </row>
    <row r="430" spans="1:53" s="84" customFormat="1" x14ac:dyDescent="0.25">
      <c r="A430" s="79" t="s">
        <v>1331</v>
      </c>
      <c r="B430" s="79" t="s">
        <v>1332</v>
      </c>
      <c r="C430" s="86" t="s">
        <v>1806</v>
      </c>
      <c r="D430" s="140" t="s">
        <v>2116</v>
      </c>
      <c r="E430" s="87">
        <v>0.60699999999999998</v>
      </c>
      <c r="F430" s="260"/>
      <c r="G430" s="82" t="str">
        <f t="shared" si="30"/>
        <v>X</v>
      </c>
      <c r="H430" s="82" t="str">
        <f t="shared" si="31"/>
        <v/>
      </c>
      <c r="I430" s="83"/>
      <c r="J430" s="83"/>
      <c r="K430" s="83"/>
      <c r="L430" s="83"/>
      <c r="M430" s="83"/>
      <c r="N430" s="84">
        <v>329</v>
      </c>
      <c r="O430" s="84">
        <v>542</v>
      </c>
      <c r="P430" s="85">
        <v>43985</v>
      </c>
      <c r="U430" s="80"/>
      <c r="V430" s="80"/>
      <c r="W430" s="80"/>
      <c r="AU430" s="88"/>
      <c r="AV430" s="142"/>
      <c r="AW430" s="142"/>
      <c r="AX430" s="142"/>
      <c r="AY430" s="142"/>
      <c r="AZ430" s="142"/>
      <c r="BA430" s="142"/>
    </row>
    <row r="431" spans="1:53" s="84" customFormat="1" x14ac:dyDescent="0.25">
      <c r="A431" s="79" t="s">
        <v>1331</v>
      </c>
      <c r="B431" s="108" t="s">
        <v>1332</v>
      </c>
      <c r="C431" s="79" t="s">
        <v>1333</v>
      </c>
      <c r="D431" s="140" t="s">
        <v>1807</v>
      </c>
      <c r="E431" s="80">
        <v>0.64959999999999996</v>
      </c>
      <c r="F431" s="260"/>
      <c r="G431" s="82" t="str">
        <f t="shared" si="30"/>
        <v>X</v>
      </c>
      <c r="H431" s="82" t="str">
        <f t="shared" si="31"/>
        <v/>
      </c>
      <c r="I431" s="83" t="s">
        <v>150</v>
      </c>
      <c r="J431" s="83"/>
      <c r="K431" s="83"/>
      <c r="L431" s="83" t="s">
        <v>151</v>
      </c>
      <c r="M431" s="83"/>
      <c r="N431" s="84">
        <v>519</v>
      </c>
      <c r="O431" s="84">
        <v>799</v>
      </c>
      <c r="P431" s="85">
        <v>43985</v>
      </c>
      <c r="U431" s="80"/>
      <c r="V431" s="80"/>
      <c r="W431" s="80"/>
      <c r="AV431" s="142"/>
      <c r="AW431" s="142"/>
      <c r="AX431" s="142"/>
      <c r="AY431" s="142"/>
      <c r="AZ431" s="142"/>
      <c r="BA431" s="142"/>
    </row>
    <row r="432" spans="1:53" s="84" customFormat="1" x14ac:dyDescent="0.25">
      <c r="A432" s="79" t="s">
        <v>1331</v>
      </c>
      <c r="B432" s="108" t="s">
        <v>1332</v>
      </c>
      <c r="C432" s="79" t="s">
        <v>1334</v>
      </c>
      <c r="D432" s="140" t="s">
        <v>2117</v>
      </c>
      <c r="E432" s="80">
        <v>0.31780000000000003</v>
      </c>
      <c r="F432" s="260"/>
      <c r="G432" s="82" t="str">
        <f t="shared" si="30"/>
        <v/>
      </c>
      <c r="H432" s="82" t="str">
        <f t="shared" si="31"/>
        <v>X</v>
      </c>
      <c r="I432" s="83" t="s">
        <v>150</v>
      </c>
      <c r="J432" s="83"/>
      <c r="K432" s="83"/>
      <c r="L432" s="83" t="s">
        <v>151</v>
      </c>
      <c r="M432" s="83" t="s">
        <v>22</v>
      </c>
      <c r="N432" s="84">
        <v>123</v>
      </c>
      <c r="O432" s="84">
        <v>387</v>
      </c>
      <c r="P432" s="85">
        <v>43985</v>
      </c>
      <c r="U432" s="80"/>
      <c r="V432" s="80"/>
      <c r="W432" s="80"/>
      <c r="AV432" s="88"/>
      <c r="AW432" s="88"/>
      <c r="AX432" s="88"/>
      <c r="AY432" s="142"/>
      <c r="AZ432" s="142"/>
      <c r="BA432" s="142"/>
    </row>
    <row r="433" spans="1:53" s="84" customFormat="1" x14ac:dyDescent="0.25">
      <c r="A433" s="79" t="s">
        <v>1331</v>
      </c>
      <c r="B433" s="108" t="s">
        <v>1332</v>
      </c>
      <c r="C433" s="79" t="s">
        <v>1335</v>
      </c>
      <c r="D433" s="140" t="s">
        <v>2118</v>
      </c>
      <c r="E433" s="80">
        <v>0.72919999999999996</v>
      </c>
      <c r="F433" s="260"/>
      <c r="G433" s="82" t="str">
        <f t="shared" si="30"/>
        <v>X</v>
      </c>
      <c r="H433" s="82" t="str">
        <f t="shared" si="31"/>
        <v/>
      </c>
      <c r="I433" s="83" t="s">
        <v>150</v>
      </c>
      <c r="J433" s="83"/>
      <c r="K433" s="83"/>
      <c r="L433" s="83" t="s">
        <v>151</v>
      </c>
      <c r="M433" s="83"/>
      <c r="N433" s="84">
        <v>385</v>
      </c>
      <c r="O433" s="84">
        <v>528</v>
      </c>
      <c r="P433" s="85">
        <v>43985</v>
      </c>
      <c r="U433" s="80"/>
      <c r="V433" s="80"/>
      <c r="W433" s="80"/>
      <c r="AV433" s="88"/>
      <c r="AW433" s="88"/>
      <c r="AX433" s="88"/>
      <c r="AY433" s="142"/>
      <c r="AZ433" s="142"/>
      <c r="BA433" s="142"/>
    </row>
    <row r="434" spans="1:53" s="84" customFormat="1" x14ac:dyDescent="0.25">
      <c r="A434" s="79" t="s">
        <v>1331</v>
      </c>
      <c r="B434" s="108" t="s">
        <v>1332</v>
      </c>
      <c r="C434" s="79" t="s">
        <v>1336</v>
      </c>
      <c r="D434" s="140" t="s">
        <v>1808</v>
      </c>
      <c r="E434" s="80">
        <v>0.53649999999999998</v>
      </c>
      <c r="F434" s="260"/>
      <c r="G434" s="82" t="str">
        <f t="shared" si="30"/>
        <v>X</v>
      </c>
      <c r="H434" s="82" t="str">
        <f t="shared" si="31"/>
        <v/>
      </c>
      <c r="I434" s="83" t="s">
        <v>150</v>
      </c>
      <c r="J434" s="83"/>
      <c r="K434" s="83"/>
      <c r="L434" s="83" t="s">
        <v>151</v>
      </c>
      <c r="M434" s="83"/>
      <c r="N434" s="84">
        <v>257</v>
      </c>
      <c r="O434" s="84">
        <v>479</v>
      </c>
      <c r="P434" s="85">
        <v>43985</v>
      </c>
      <c r="U434" s="80"/>
      <c r="V434" s="80"/>
      <c r="W434" s="80"/>
      <c r="AV434" s="88"/>
      <c r="AW434" s="88"/>
      <c r="AX434" s="88"/>
      <c r="AY434" s="142"/>
      <c r="AZ434" s="142"/>
      <c r="BA434" s="142"/>
    </row>
    <row r="435" spans="1:53" s="84" customFormat="1" x14ac:dyDescent="0.25">
      <c r="A435" s="79" t="s">
        <v>1331</v>
      </c>
      <c r="B435" s="108" t="s">
        <v>1332</v>
      </c>
      <c r="C435" s="79" t="s">
        <v>1337</v>
      </c>
      <c r="D435" s="140" t="s">
        <v>1809</v>
      </c>
      <c r="E435" s="80">
        <v>0.45629999999999998</v>
      </c>
      <c r="F435" s="260"/>
      <c r="G435" s="82" t="str">
        <f t="shared" si="30"/>
        <v>X</v>
      </c>
      <c r="H435" s="82" t="str">
        <f t="shared" si="31"/>
        <v/>
      </c>
      <c r="I435" s="83" t="s">
        <v>150</v>
      </c>
      <c r="J435" s="83"/>
      <c r="K435" s="83"/>
      <c r="L435" s="83" t="s">
        <v>151</v>
      </c>
      <c r="M435" s="83"/>
      <c r="N435" s="84">
        <v>439</v>
      </c>
      <c r="O435" s="84">
        <v>962</v>
      </c>
      <c r="P435" s="85">
        <v>43985</v>
      </c>
      <c r="U435" s="80"/>
      <c r="V435" s="80"/>
      <c r="W435" s="80"/>
      <c r="AV435" s="88"/>
      <c r="AW435" s="88"/>
      <c r="AX435" s="88"/>
      <c r="AY435" s="88"/>
      <c r="AZ435" s="88"/>
      <c r="BA435" s="88"/>
    </row>
    <row r="436" spans="1:53" s="84" customFormat="1" x14ac:dyDescent="0.25">
      <c r="A436" s="119"/>
      <c r="B436" s="120"/>
      <c r="C436" s="119"/>
      <c r="D436" s="120" t="s">
        <v>2511</v>
      </c>
      <c r="E436" s="121">
        <f>N436/O436</f>
        <v>0.55504463078171495</v>
      </c>
      <c r="F436" s="135"/>
      <c r="G436" s="122"/>
      <c r="H436" s="122"/>
      <c r="I436" s="123"/>
      <c r="J436" s="123"/>
      <c r="K436" s="123"/>
      <c r="L436" s="123"/>
      <c r="M436" s="123"/>
      <c r="N436" s="124">
        <f>SUM(N430:N435)</f>
        <v>2052</v>
      </c>
      <c r="O436" s="124">
        <f>SUM(O430:O435)</f>
        <v>3697</v>
      </c>
      <c r="P436" s="125"/>
      <c r="Q436" s="124"/>
      <c r="U436" s="80"/>
      <c r="V436" s="80"/>
      <c r="W436" s="80"/>
      <c r="AV436" s="88"/>
      <c r="AW436" s="88"/>
      <c r="AX436" s="88"/>
      <c r="AY436" s="88"/>
      <c r="AZ436" s="88"/>
      <c r="BA436" s="88"/>
    </row>
    <row r="437" spans="1:53" s="84" customFormat="1" x14ac:dyDescent="0.25">
      <c r="A437" s="79" t="s">
        <v>989</v>
      </c>
      <c r="B437" s="79" t="s">
        <v>990</v>
      </c>
      <c r="C437" s="79" t="s">
        <v>991</v>
      </c>
      <c r="D437" s="79" t="s">
        <v>992</v>
      </c>
      <c r="E437" s="80">
        <v>0.33589999999999998</v>
      </c>
      <c r="F437" s="260"/>
      <c r="G437" s="82" t="str">
        <f t="shared" si="30"/>
        <v/>
      </c>
      <c r="H437" s="82" t="str">
        <f t="shared" si="31"/>
        <v>X</v>
      </c>
      <c r="I437" s="83"/>
      <c r="J437" s="83"/>
      <c r="K437" s="83"/>
      <c r="L437" s="83"/>
      <c r="M437" s="83"/>
      <c r="N437" s="84">
        <v>130</v>
      </c>
      <c r="O437" s="84">
        <v>387</v>
      </c>
      <c r="P437" s="85">
        <v>43985</v>
      </c>
      <c r="U437" s="80"/>
      <c r="V437" s="80"/>
      <c r="W437" s="80"/>
      <c r="AV437" s="88"/>
      <c r="AW437" s="88"/>
      <c r="AX437" s="88"/>
      <c r="AY437" s="88"/>
      <c r="AZ437" s="88"/>
      <c r="BA437" s="88"/>
    </row>
    <row r="438" spans="1:53" s="84" customFormat="1" x14ac:dyDescent="0.25">
      <c r="A438" s="79" t="s">
        <v>989</v>
      </c>
      <c r="B438" s="79" t="s">
        <v>990</v>
      </c>
      <c r="C438" s="79" t="s">
        <v>993</v>
      </c>
      <c r="D438" s="79" t="s">
        <v>994</v>
      </c>
      <c r="E438" s="80">
        <v>0.28789999999999999</v>
      </c>
      <c r="F438" s="260"/>
      <c r="G438" s="82" t="str">
        <f t="shared" si="30"/>
        <v/>
      </c>
      <c r="H438" s="82" t="str">
        <f t="shared" si="31"/>
        <v/>
      </c>
      <c r="I438" s="83"/>
      <c r="J438" s="83"/>
      <c r="K438" s="83"/>
      <c r="L438" s="83"/>
      <c r="M438" s="83"/>
      <c r="N438" s="84">
        <v>76</v>
      </c>
      <c r="O438" s="84">
        <v>264</v>
      </c>
      <c r="P438" s="85">
        <v>43985</v>
      </c>
      <c r="U438" s="80"/>
      <c r="V438" s="80"/>
      <c r="W438" s="80"/>
      <c r="AV438" s="88"/>
      <c r="AW438" s="88"/>
      <c r="AX438" s="88"/>
      <c r="AY438" s="88"/>
      <c r="AZ438" s="88"/>
      <c r="BA438" s="88"/>
    </row>
    <row r="439" spans="1:53" s="84" customFormat="1" x14ac:dyDescent="0.25">
      <c r="A439" s="79" t="s">
        <v>989</v>
      </c>
      <c r="B439" s="79" t="s">
        <v>990</v>
      </c>
      <c r="C439" s="79" t="s">
        <v>995</v>
      </c>
      <c r="D439" s="79" t="s">
        <v>996</v>
      </c>
      <c r="E439" s="80">
        <v>0.29809999999999998</v>
      </c>
      <c r="F439" s="260"/>
      <c r="G439" s="82" t="str">
        <f t="shared" si="30"/>
        <v/>
      </c>
      <c r="H439" s="82" t="str">
        <f t="shared" si="31"/>
        <v/>
      </c>
      <c r="I439" s="83"/>
      <c r="J439" s="83"/>
      <c r="K439" s="83"/>
      <c r="L439" s="83"/>
      <c r="M439" s="83"/>
      <c r="N439" s="84">
        <v>62</v>
      </c>
      <c r="O439" s="84">
        <v>208</v>
      </c>
      <c r="P439" s="85">
        <v>43985</v>
      </c>
      <c r="U439" s="80"/>
      <c r="V439" s="80"/>
      <c r="W439" s="80"/>
      <c r="AV439" s="88"/>
      <c r="AW439" s="88"/>
      <c r="AX439" s="88"/>
      <c r="AY439" s="88"/>
      <c r="AZ439" s="88"/>
      <c r="BA439" s="88"/>
    </row>
    <row r="440" spans="1:53" s="84" customFormat="1" x14ac:dyDescent="0.25">
      <c r="A440" s="119"/>
      <c r="B440" s="119"/>
      <c r="C440" s="119"/>
      <c r="D440" s="120" t="s">
        <v>2511</v>
      </c>
      <c r="E440" s="121">
        <f>N440/O440</f>
        <v>0.31199068684516879</v>
      </c>
      <c r="F440" s="135"/>
      <c r="G440" s="122"/>
      <c r="H440" s="122"/>
      <c r="I440" s="123"/>
      <c r="J440" s="123"/>
      <c r="K440" s="123"/>
      <c r="L440" s="123"/>
      <c r="M440" s="123"/>
      <c r="N440" s="124">
        <f>SUM(N437:N439)</f>
        <v>268</v>
      </c>
      <c r="O440" s="124">
        <f>SUM(O437:O439)</f>
        <v>859</v>
      </c>
      <c r="P440" s="125"/>
      <c r="Q440" s="124"/>
      <c r="U440" s="80"/>
      <c r="V440" s="80"/>
      <c r="W440" s="80"/>
      <c r="AV440" s="88"/>
      <c r="AW440" s="88"/>
      <c r="AX440" s="88"/>
      <c r="AY440" s="88"/>
      <c r="AZ440" s="88"/>
      <c r="BA440" s="88"/>
    </row>
    <row r="441" spans="1:53" s="84" customFormat="1" x14ac:dyDescent="0.25">
      <c r="A441" s="79" t="s">
        <v>345</v>
      </c>
      <c r="B441" s="79" t="s">
        <v>272</v>
      </c>
      <c r="C441" s="86" t="s">
        <v>572</v>
      </c>
      <c r="D441" s="79" t="s">
        <v>273</v>
      </c>
      <c r="E441" s="87">
        <v>0.36109999999999998</v>
      </c>
      <c r="F441" s="260"/>
      <c r="G441" s="82" t="str">
        <f t="shared" si="30"/>
        <v/>
      </c>
      <c r="H441" s="82" t="str">
        <f t="shared" si="31"/>
        <v>X</v>
      </c>
      <c r="I441" s="83"/>
      <c r="J441" s="83"/>
      <c r="K441" s="83"/>
      <c r="L441" s="83"/>
      <c r="M441" s="83"/>
      <c r="N441" s="84">
        <v>217</v>
      </c>
      <c r="O441" s="84">
        <v>601</v>
      </c>
      <c r="P441" s="85">
        <v>43922</v>
      </c>
      <c r="U441" s="80"/>
      <c r="V441" s="80"/>
      <c r="W441" s="80"/>
      <c r="AV441" s="88"/>
      <c r="AW441" s="88"/>
      <c r="AX441" s="88"/>
      <c r="AY441" s="88"/>
      <c r="AZ441" s="88"/>
      <c r="BA441" s="88"/>
    </row>
    <row r="442" spans="1:53" s="84" customFormat="1" x14ac:dyDescent="0.25">
      <c r="A442" s="79" t="s">
        <v>345</v>
      </c>
      <c r="B442" s="79" t="s">
        <v>272</v>
      </c>
      <c r="C442" s="86" t="s">
        <v>576</v>
      </c>
      <c r="D442" s="79" t="s">
        <v>275</v>
      </c>
      <c r="E442" s="87">
        <v>0.21029999999999999</v>
      </c>
      <c r="F442" s="260"/>
      <c r="G442" s="82" t="str">
        <f t="shared" si="30"/>
        <v/>
      </c>
      <c r="H442" s="82" t="str">
        <f t="shared" si="31"/>
        <v/>
      </c>
      <c r="I442" s="83"/>
      <c r="J442" s="83"/>
      <c r="K442" s="83"/>
      <c r="L442" s="83"/>
      <c r="M442" s="83"/>
      <c r="N442" s="84">
        <v>201</v>
      </c>
      <c r="O442" s="84">
        <v>956</v>
      </c>
      <c r="P442" s="85">
        <v>43922</v>
      </c>
      <c r="U442" s="80"/>
      <c r="V442" s="80"/>
      <c r="W442" s="80"/>
      <c r="AV442" s="88"/>
      <c r="AW442" s="88"/>
      <c r="AX442" s="88"/>
      <c r="AY442" s="88"/>
      <c r="AZ442" s="88"/>
      <c r="BA442" s="88"/>
    </row>
    <row r="443" spans="1:53" s="84" customFormat="1" x14ac:dyDescent="0.25">
      <c r="A443" s="79" t="s">
        <v>345</v>
      </c>
      <c r="B443" s="79" t="s">
        <v>272</v>
      </c>
      <c r="C443" s="86" t="s">
        <v>575</v>
      </c>
      <c r="D443" s="79" t="s">
        <v>579</v>
      </c>
      <c r="E443" s="87">
        <v>0.29770000000000002</v>
      </c>
      <c r="F443" s="260"/>
      <c r="G443" s="82" t="str">
        <f t="shared" si="30"/>
        <v/>
      </c>
      <c r="H443" s="82" t="str">
        <f t="shared" si="31"/>
        <v/>
      </c>
      <c r="I443" s="83"/>
      <c r="J443" s="83"/>
      <c r="K443" s="83"/>
      <c r="L443" s="83"/>
      <c r="M443" s="83"/>
      <c r="N443" s="84">
        <v>203</v>
      </c>
      <c r="O443" s="84">
        <v>682</v>
      </c>
      <c r="P443" s="85">
        <v>43922</v>
      </c>
      <c r="U443" s="80"/>
      <c r="V443" s="80"/>
      <c r="W443" s="80"/>
      <c r="AV443" s="88"/>
      <c r="AW443" s="88"/>
      <c r="AX443" s="88"/>
      <c r="AY443" s="88"/>
      <c r="AZ443" s="88"/>
      <c r="BA443" s="88"/>
    </row>
    <row r="444" spans="1:53" s="84" customFormat="1" x14ac:dyDescent="0.25">
      <c r="A444" s="79" t="s">
        <v>345</v>
      </c>
      <c r="B444" s="79" t="s">
        <v>272</v>
      </c>
      <c r="C444" s="86" t="s">
        <v>573</v>
      </c>
      <c r="D444" s="79" t="s">
        <v>578</v>
      </c>
      <c r="E444" s="87">
        <v>0.3422</v>
      </c>
      <c r="F444" s="260"/>
      <c r="G444" s="82" t="str">
        <f t="shared" si="30"/>
        <v/>
      </c>
      <c r="H444" s="82" t="str">
        <f t="shared" si="31"/>
        <v>X</v>
      </c>
      <c r="I444" s="83"/>
      <c r="J444" s="83"/>
      <c r="K444" s="83"/>
      <c r="L444" s="83"/>
      <c r="M444" s="83"/>
      <c r="N444" s="84">
        <v>244</v>
      </c>
      <c r="O444" s="84">
        <v>713</v>
      </c>
      <c r="P444" s="85">
        <v>43922</v>
      </c>
      <c r="U444" s="80"/>
      <c r="V444" s="80"/>
      <c r="W444" s="80"/>
      <c r="AV444" s="88"/>
      <c r="AW444" s="88"/>
      <c r="AX444" s="88"/>
      <c r="AY444" s="88"/>
      <c r="AZ444" s="88"/>
      <c r="BA444" s="88"/>
    </row>
    <row r="445" spans="1:53" s="84" customFormat="1" x14ac:dyDescent="0.25">
      <c r="A445" s="79" t="s">
        <v>345</v>
      </c>
      <c r="B445" s="79" t="s">
        <v>272</v>
      </c>
      <c r="C445" s="86" t="s">
        <v>574</v>
      </c>
      <c r="D445" s="79" t="s">
        <v>274</v>
      </c>
      <c r="E445" s="87">
        <v>0.32550000000000001</v>
      </c>
      <c r="F445" s="260"/>
      <c r="G445" s="82" t="str">
        <f t="shared" si="30"/>
        <v/>
      </c>
      <c r="H445" s="82" t="str">
        <f t="shared" si="31"/>
        <v>X</v>
      </c>
      <c r="I445" s="83"/>
      <c r="J445" s="83"/>
      <c r="K445" s="83"/>
      <c r="L445" s="83"/>
      <c r="M445" s="83"/>
      <c r="N445" s="84">
        <v>236</v>
      </c>
      <c r="O445" s="84">
        <v>725</v>
      </c>
      <c r="P445" s="85">
        <v>43922</v>
      </c>
      <c r="U445" s="80"/>
      <c r="V445" s="80"/>
      <c r="W445" s="80"/>
      <c r="AV445" s="88"/>
      <c r="AW445" s="88"/>
      <c r="AX445" s="88"/>
      <c r="AY445" s="88"/>
      <c r="AZ445" s="88"/>
      <c r="BA445" s="88"/>
    </row>
    <row r="446" spans="1:53" s="84" customFormat="1" x14ac:dyDescent="0.25">
      <c r="A446" s="79" t="s">
        <v>345</v>
      </c>
      <c r="B446" s="79" t="s">
        <v>272</v>
      </c>
      <c r="C446" s="86" t="s">
        <v>571</v>
      </c>
      <c r="D446" s="79" t="s">
        <v>577</v>
      </c>
      <c r="E446" s="87">
        <v>0.4486</v>
      </c>
      <c r="F446" s="260"/>
      <c r="G446" s="82" t="str">
        <f t="shared" si="30"/>
        <v>X</v>
      </c>
      <c r="H446" s="82" t="str">
        <f t="shared" si="31"/>
        <v/>
      </c>
      <c r="I446" s="83"/>
      <c r="J446" s="83"/>
      <c r="K446" s="83"/>
      <c r="L446" s="83"/>
      <c r="M446" s="83"/>
      <c r="N446" s="84">
        <v>288</v>
      </c>
      <c r="O446" s="84">
        <v>642</v>
      </c>
      <c r="P446" s="85">
        <v>43922</v>
      </c>
      <c r="U446" s="80"/>
      <c r="V446" s="80"/>
      <c r="W446" s="80"/>
      <c r="AV446" s="88"/>
      <c r="AW446" s="88"/>
      <c r="AX446" s="88"/>
      <c r="AY446" s="88"/>
      <c r="AZ446" s="88"/>
      <c r="BA446" s="88"/>
    </row>
    <row r="447" spans="1:53" s="84" customFormat="1" x14ac:dyDescent="0.25">
      <c r="A447" s="119"/>
      <c r="B447" s="119"/>
      <c r="C447" s="128"/>
      <c r="D447" s="120" t="s">
        <v>2511</v>
      </c>
      <c r="E447" s="129">
        <f>N447/O447</f>
        <v>0.3216022227367446</v>
      </c>
      <c r="F447" s="135"/>
      <c r="G447" s="122"/>
      <c r="H447" s="122"/>
      <c r="I447" s="123"/>
      <c r="J447" s="123"/>
      <c r="K447" s="123"/>
      <c r="L447" s="123"/>
      <c r="M447" s="123"/>
      <c r="N447" s="124">
        <f>SUM(N441:N446)</f>
        <v>1389</v>
      </c>
      <c r="O447" s="124">
        <f>SUM(O441:O446)</f>
        <v>4319</v>
      </c>
      <c r="P447" s="125"/>
      <c r="Q447" s="124"/>
      <c r="U447" s="80"/>
      <c r="V447" s="80"/>
      <c r="W447" s="80"/>
      <c r="AV447" s="88"/>
      <c r="AW447" s="88"/>
      <c r="AX447" s="88"/>
      <c r="AY447" s="88"/>
      <c r="AZ447" s="88"/>
      <c r="BA447" s="88"/>
    </row>
    <row r="448" spans="1:53" s="84" customFormat="1" x14ac:dyDescent="0.25">
      <c r="A448" s="79" t="s">
        <v>73</v>
      </c>
      <c r="B448" s="79" t="s">
        <v>74</v>
      </c>
      <c r="C448" s="86" t="s">
        <v>75</v>
      </c>
      <c r="D448" s="79" t="s">
        <v>580</v>
      </c>
      <c r="E448" s="87">
        <v>0.30099999999999999</v>
      </c>
      <c r="F448" s="260"/>
      <c r="G448" s="82" t="str">
        <f t="shared" si="30"/>
        <v/>
      </c>
      <c r="H448" s="82" t="str">
        <f t="shared" si="31"/>
        <v>X</v>
      </c>
      <c r="I448" s="83"/>
      <c r="J448" s="83"/>
      <c r="K448" s="83"/>
      <c r="L448" s="83"/>
      <c r="M448" s="83"/>
      <c r="N448" s="84">
        <v>177</v>
      </c>
      <c r="O448" s="84">
        <v>588</v>
      </c>
      <c r="P448" s="85">
        <v>43922</v>
      </c>
      <c r="U448" s="80"/>
      <c r="V448" s="80"/>
      <c r="W448" s="80"/>
      <c r="AA448" s="88"/>
      <c r="AB448" s="88"/>
      <c r="AC448" s="88"/>
      <c r="AV448" s="88"/>
      <c r="AW448" s="88"/>
      <c r="AX448" s="88"/>
      <c r="AY448" s="88"/>
      <c r="AZ448" s="88"/>
      <c r="BA448" s="88"/>
    </row>
    <row r="449" spans="1:247" s="84" customFormat="1" x14ac:dyDescent="0.25">
      <c r="A449" s="79" t="s">
        <v>73</v>
      </c>
      <c r="B449" s="79" t="s">
        <v>74</v>
      </c>
      <c r="C449" s="86" t="s">
        <v>76</v>
      </c>
      <c r="D449" s="79" t="s">
        <v>581</v>
      </c>
      <c r="E449" s="87">
        <v>0.24460000000000001</v>
      </c>
      <c r="F449" s="260"/>
      <c r="G449" s="82" t="str">
        <f t="shared" si="30"/>
        <v/>
      </c>
      <c r="H449" s="82" t="str">
        <f t="shared" si="31"/>
        <v/>
      </c>
      <c r="I449" s="83"/>
      <c r="J449" s="83"/>
      <c r="K449" s="83"/>
      <c r="L449" s="83"/>
      <c r="M449" s="83"/>
      <c r="N449" s="84">
        <v>194</v>
      </c>
      <c r="O449" s="84">
        <v>793</v>
      </c>
      <c r="P449" s="85">
        <v>43922</v>
      </c>
      <c r="U449" s="80"/>
      <c r="V449" s="80"/>
      <c r="W449" s="80"/>
      <c r="Y449" s="88"/>
      <c r="AA449" s="88"/>
      <c r="AB449" s="88"/>
      <c r="AC449" s="88"/>
      <c r="AY449" s="88"/>
      <c r="AZ449" s="88"/>
      <c r="BA449" s="88"/>
    </row>
    <row r="450" spans="1:247" s="84" customFormat="1" x14ac:dyDescent="0.25">
      <c r="A450" s="79" t="s">
        <v>73</v>
      </c>
      <c r="B450" s="79" t="s">
        <v>74</v>
      </c>
      <c r="C450" s="86" t="s">
        <v>77</v>
      </c>
      <c r="D450" s="79" t="s">
        <v>582</v>
      </c>
      <c r="E450" s="87">
        <v>0.21740000000000001</v>
      </c>
      <c r="F450" s="260"/>
      <c r="G450" s="82" t="str">
        <f t="shared" si="30"/>
        <v/>
      </c>
      <c r="H450" s="82" t="str">
        <f t="shared" si="31"/>
        <v/>
      </c>
      <c r="I450" s="83"/>
      <c r="J450" s="83"/>
      <c r="K450" s="83"/>
      <c r="L450" s="83"/>
      <c r="M450" s="83"/>
      <c r="N450" s="84">
        <v>180</v>
      </c>
      <c r="O450" s="84">
        <v>828</v>
      </c>
      <c r="P450" s="85">
        <v>43922</v>
      </c>
      <c r="U450" s="80"/>
      <c r="V450" s="80"/>
      <c r="W450" s="80"/>
      <c r="Y450" s="88"/>
      <c r="Z450" s="88"/>
      <c r="AD450" s="88"/>
      <c r="AY450" s="88"/>
      <c r="AZ450" s="88"/>
      <c r="BA450" s="88"/>
    </row>
    <row r="451" spans="1:247" s="84" customFormat="1" x14ac:dyDescent="0.25">
      <c r="A451" s="79" t="s">
        <v>73</v>
      </c>
      <c r="B451" s="79" t="s">
        <v>74</v>
      </c>
      <c r="C451" s="86" t="s">
        <v>78</v>
      </c>
      <c r="D451" s="79" t="s">
        <v>79</v>
      </c>
      <c r="E451" s="144">
        <v>0.20119999999999999</v>
      </c>
      <c r="F451" s="260"/>
      <c r="G451" s="82" t="str">
        <f t="shared" si="30"/>
        <v/>
      </c>
      <c r="H451" s="82" t="str">
        <f t="shared" si="31"/>
        <v/>
      </c>
      <c r="I451" s="83"/>
      <c r="J451" s="83"/>
      <c r="K451" s="83"/>
      <c r="L451" s="83"/>
      <c r="M451" s="83"/>
      <c r="N451" s="84">
        <v>266</v>
      </c>
      <c r="O451" s="84">
        <v>1322</v>
      </c>
      <c r="P451" s="85">
        <v>43922</v>
      </c>
      <c r="U451" s="80"/>
      <c r="V451" s="80"/>
      <c r="W451" s="80"/>
      <c r="AY451" s="88"/>
      <c r="AZ451" s="88"/>
      <c r="BA451" s="88"/>
    </row>
    <row r="452" spans="1:247" s="127" customFormat="1" x14ac:dyDescent="0.25">
      <c r="A452" s="119"/>
      <c r="B452" s="119"/>
      <c r="C452" s="128"/>
      <c r="D452" s="120" t="s">
        <v>2511</v>
      </c>
      <c r="E452" s="165">
        <f>N452/O452</f>
        <v>0.2313792126876239</v>
      </c>
      <c r="F452" s="135"/>
      <c r="G452" s="122"/>
      <c r="H452" s="122"/>
      <c r="I452" s="123"/>
      <c r="J452" s="123"/>
      <c r="K452" s="123"/>
      <c r="L452" s="123"/>
      <c r="M452" s="123"/>
      <c r="N452" s="124">
        <f>SUM(N448:N451)</f>
        <v>817</v>
      </c>
      <c r="O452" s="124">
        <f>SUM(O448:O451)</f>
        <v>3531</v>
      </c>
      <c r="P452" s="125"/>
      <c r="Q452" s="124"/>
      <c r="U452" s="126"/>
      <c r="V452" s="126"/>
      <c r="W452" s="126"/>
      <c r="AY452" s="136"/>
      <c r="AZ452" s="136"/>
      <c r="BA452" s="136"/>
    </row>
    <row r="453" spans="1:247" s="84" customFormat="1" x14ac:dyDescent="0.25">
      <c r="A453" s="79" t="s">
        <v>1810</v>
      </c>
      <c r="B453" s="108" t="s">
        <v>2336</v>
      </c>
      <c r="C453" s="79" t="s">
        <v>2439</v>
      </c>
      <c r="D453" s="108" t="s">
        <v>2336</v>
      </c>
      <c r="E453" s="80">
        <v>0.45269999999999999</v>
      </c>
      <c r="F453" s="260"/>
      <c r="G453" s="82" t="str">
        <f t="shared" si="30"/>
        <v>X</v>
      </c>
      <c r="H453" s="82" t="str">
        <f t="shared" si="31"/>
        <v/>
      </c>
      <c r="I453" s="83" t="s">
        <v>22</v>
      </c>
      <c r="J453" s="83"/>
      <c r="K453" s="83"/>
      <c r="L453" s="83" t="s">
        <v>151</v>
      </c>
      <c r="M453" s="83"/>
      <c r="N453" s="84">
        <v>153</v>
      </c>
      <c r="O453" s="84">
        <v>338</v>
      </c>
      <c r="P453" s="85">
        <v>43997</v>
      </c>
      <c r="Q453" s="134"/>
      <c r="U453" s="80"/>
      <c r="V453" s="80"/>
      <c r="W453" s="80"/>
      <c r="Z453" s="88"/>
      <c r="AD453" s="88"/>
      <c r="AE453" s="88"/>
      <c r="AF453" s="88"/>
      <c r="AG453" s="88"/>
    </row>
    <row r="454" spans="1:247" s="84" customFormat="1" x14ac:dyDescent="0.25">
      <c r="A454" s="79" t="s">
        <v>1810</v>
      </c>
      <c r="B454" s="108" t="s">
        <v>2336</v>
      </c>
      <c r="C454" s="79" t="s">
        <v>2440</v>
      </c>
      <c r="D454" s="108" t="s">
        <v>2336</v>
      </c>
      <c r="E454" s="80">
        <v>0.4466</v>
      </c>
      <c r="F454" s="260"/>
      <c r="G454" s="82" t="str">
        <f t="shared" si="30"/>
        <v>X</v>
      </c>
      <c r="H454" s="82" t="str">
        <f t="shared" si="31"/>
        <v/>
      </c>
      <c r="I454" s="83" t="s">
        <v>22</v>
      </c>
      <c r="J454" s="83"/>
      <c r="K454" s="83"/>
      <c r="L454" s="83" t="s">
        <v>151</v>
      </c>
      <c r="M454" s="83"/>
      <c r="N454" s="84">
        <v>113</v>
      </c>
      <c r="O454" s="84">
        <v>253</v>
      </c>
      <c r="P454" s="85">
        <v>43997</v>
      </c>
      <c r="U454" s="80"/>
      <c r="V454" s="80"/>
      <c r="W454" s="80"/>
    </row>
    <row r="455" spans="1:247" s="127" customFormat="1" x14ac:dyDescent="0.25">
      <c r="A455" s="119"/>
      <c r="B455" s="120"/>
      <c r="C455" s="119"/>
      <c r="D455" s="120" t="s">
        <v>2511</v>
      </c>
      <c r="E455" s="121">
        <f>N455/O455</f>
        <v>0.45008460236886633</v>
      </c>
      <c r="F455" s="135"/>
      <c r="G455" s="122"/>
      <c r="H455" s="122"/>
      <c r="I455" s="123"/>
      <c r="J455" s="123"/>
      <c r="K455" s="123"/>
      <c r="L455" s="123"/>
      <c r="M455" s="123"/>
      <c r="N455" s="124">
        <f>SUM(N453:N454)</f>
        <v>266</v>
      </c>
      <c r="O455" s="124">
        <f>SUM(O453:O454)</f>
        <v>591</v>
      </c>
      <c r="P455" s="125"/>
      <c r="Q455" s="124"/>
      <c r="U455" s="126"/>
      <c r="V455" s="126"/>
      <c r="W455" s="126"/>
    </row>
    <row r="456" spans="1:247" s="84" customFormat="1" x14ac:dyDescent="0.25">
      <c r="A456" s="79" t="s">
        <v>1811</v>
      </c>
      <c r="B456" s="108" t="s">
        <v>2395</v>
      </c>
      <c r="C456" s="79" t="s">
        <v>2487</v>
      </c>
      <c r="D456" s="108" t="s">
        <v>2570</v>
      </c>
      <c r="E456" s="80">
        <v>0.32090000000000002</v>
      </c>
      <c r="F456" s="260"/>
      <c r="G456" s="82" t="str">
        <f t="shared" si="30"/>
        <v/>
      </c>
      <c r="H456" s="82" t="str">
        <f t="shared" si="31"/>
        <v>X</v>
      </c>
      <c r="I456" s="83"/>
      <c r="J456" s="83"/>
      <c r="K456" s="83"/>
      <c r="L456" s="83"/>
      <c r="M456" s="83"/>
      <c r="N456" s="84">
        <v>95</v>
      </c>
      <c r="O456" s="84">
        <v>296</v>
      </c>
      <c r="P456" s="85">
        <v>43985</v>
      </c>
      <c r="U456" s="80"/>
      <c r="V456" s="80"/>
      <c r="W456" s="80"/>
      <c r="AH456" s="88"/>
      <c r="AJ456" s="88"/>
    </row>
    <row r="457" spans="1:247" s="84" customFormat="1" x14ac:dyDescent="0.25">
      <c r="A457" s="79" t="s">
        <v>1811</v>
      </c>
      <c r="B457" s="108" t="s">
        <v>2395</v>
      </c>
      <c r="C457" s="79" t="s">
        <v>2488</v>
      </c>
      <c r="D457" s="108" t="s">
        <v>2396</v>
      </c>
      <c r="E457" s="80">
        <v>0.30690000000000001</v>
      </c>
      <c r="F457" s="260"/>
      <c r="G457" s="82" t="str">
        <f t="shared" si="30"/>
        <v/>
      </c>
      <c r="H457" s="82" t="str">
        <f t="shared" si="31"/>
        <v>X</v>
      </c>
      <c r="I457" s="83"/>
      <c r="J457" s="83"/>
      <c r="K457" s="83"/>
      <c r="L457" s="83"/>
      <c r="M457" s="83"/>
      <c r="N457" s="84">
        <v>93</v>
      </c>
      <c r="O457" s="84">
        <v>303</v>
      </c>
      <c r="P457" s="85">
        <v>43985</v>
      </c>
      <c r="U457" s="80"/>
      <c r="V457" s="80"/>
      <c r="W457" s="80"/>
      <c r="AI457" s="88"/>
      <c r="AJ457" s="88"/>
    </row>
    <row r="458" spans="1:247" s="127" customFormat="1" x14ac:dyDescent="0.25">
      <c r="A458" s="119"/>
      <c r="B458" s="120"/>
      <c r="C458" s="119"/>
      <c r="D458" s="120" t="s">
        <v>2511</v>
      </c>
      <c r="E458" s="121">
        <f>N458/O458</f>
        <v>0.31385642737896496</v>
      </c>
      <c r="F458" s="135"/>
      <c r="G458" s="122"/>
      <c r="H458" s="122"/>
      <c r="I458" s="123"/>
      <c r="J458" s="123"/>
      <c r="K458" s="123"/>
      <c r="L458" s="123"/>
      <c r="M458" s="123"/>
      <c r="N458" s="124">
        <f>SUM(N456:N457)</f>
        <v>188</v>
      </c>
      <c r="O458" s="124">
        <f>SUM(O456:O457)</f>
        <v>599</v>
      </c>
      <c r="P458" s="125"/>
      <c r="Q458" s="124"/>
      <c r="U458" s="126"/>
      <c r="V458" s="126"/>
      <c r="W458" s="126"/>
      <c r="AI458" s="136"/>
      <c r="AJ458" s="136"/>
    </row>
    <row r="459" spans="1:247" s="84" customFormat="1" x14ac:dyDescent="0.25">
      <c r="A459" s="79" t="s">
        <v>262</v>
      </c>
      <c r="B459" s="79" t="s">
        <v>263</v>
      </c>
      <c r="C459" s="86" t="s">
        <v>264</v>
      </c>
      <c r="D459" s="79" t="s">
        <v>265</v>
      </c>
      <c r="E459" s="87">
        <v>0.37609999999999999</v>
      </c>
      <c r="F459" s="260"/>
      <c r="G459" s="82" t="str">
        <f t="shared" si="30"/>
        <v/>
      </c>
      <c r="H459" s="82" t="str">
        <f t="shared" si="31"/>
        <v>X</v>
      </c>
      <c r="I459" s="83"/>
      <c r="J459" s="83"/>
      <c r="K459" s="83"/>
      <c r="L459" s="83"/>
      <c r="M459" s="83"/>
      <c r="N459" s="84">
        <v>167</v>
      </c>
      <c r="O459" s="84">
        <v>444</v>
      </c>
      <c r="P459" s="85">
        <v>43935</v>
      </c>
      <c r="U459" s="80"/>
      <c r="V459" s="80"/>
      <c r="W459" s="80"/>
      <c r="AI459" s="88"/>
    </row>
    <row r="460" spans="1:247" s="84" customFormat="1" x14ac:dyDescent="0.25">
      <c r="A460" s="79" t="s">
        <v>262</v>
      </c>
      <c r="B460" s="79" t="s">
        <v>263</v>
      </c>
      <c r="C460" s="86" t="s">
        <v>266</v>
      </c>
      <c r="D460" s="79" t="s">
        <v>267</v>
      </c>
      <c r="E460" s="87">
        <v>0.3533</v>
      </c>
      <c r="F460" s="260"/>
      <c r="G460" s="82" t="str">
        <f t="shared" si="30"/>
        <v/>
      </c>
      <c r="H460" s="82" t="str">
        <f t="shared" si="31"/>
        <v>X</v>
      </c>
      <c r="I460" s="83"/>
      <c r="J460" s="83"/>
      <c r="K460" s="83"/>
      <c r="L460" s="83"/>
      <c r="M460" s="83"/>
      <c r="N460" s="84">
        <v>206</v>
      </c>
      <c r="O460" s="84">
        <v>583</v>
      </c>
      <c r="P460" s="85">
        <v>43935</v>
      </c>
      <c r="U460" s="80"/>
      <c r="V460" s="80"/>
      <c r="W460" s="80"/>
    </row>
    <row r="461" spans="1:247" s="84" customFormat="1" x14ac:dyDescent="0.25">
      <c r="A461" s="79" t="s">
        <v>262</v>
      </c>
      <c r="B461" s="79" t="s">
        <v>263</v>
      </c>
      <c r="C461" s="86" t="s">
        <v>270</v>
      </c>
      <c r="D461" s="140" t="s">
        <v>1812</v>
      </c>
      <c r="E461" s="87">
        <v>0.27679999999999999</v>
      </c>
      <c r="F461" s="260"/>
      <c r="G461" s="82" t="str">
        <f t="shared" si="30"/>
        <v/>
      </c>
      <c r="H461" s="82" t="str">
        <f t="shared" si="31"/>
        <v/>
      </c>
      <c r="I461" s="83"/>
      <c r="J461" s="83"/>
      <c r="K461" s="83"/>
      <c r="L461" s="83"/>
      <c r="M461" s="83"/>
      <c r="N461" s="84">
        <v>106</v>
      </c>
      <c r="O461" s="84">
        <v>383</v>
      </c>
      <c r="P461" s="85">
        <v>43935</v>
      </c>
      <c r="U461" s="80"/>
      <c r="V461" s="80"/>
      <c r="W461" s="80"/>
    </row>
    <row r="462" spans="1:247" s="84" customFormat="1" x14ac:dyDescent="0.25">
      <c r="A462" s="79" t="s">
        <v>262</v>
      </c>
      <c r="B462" s="79" t="s">
        <v>263</v>
      </c>
      <c r="C462" s="86" t="s">
        <v>268</v>
      </c>
      <c r="D462" s="79" t="s">
        <v>583</v>
      </c>
      <c r="E462" s="87">
        <v>0.314</v>
      </c>
      <c r="F462" s="260"/>
      <c r="G462" s="82" t="str">
        <f t="shared" si="30"/>
        <v/>
      </c>
      <c r="H462" s="82" t="str">
        <f t="shared" si="31"/>
        <v>X</v>
      </c>
      <c r="I462" s="83"/>
      <c r="J462" s="83"/>
      <c r="K462" s="83"/>
      <c r="L462" s="83"/>
      <c r="M462" s="83"/>
      <c r="N462" s="84">
        <v>243</v>
      </c>
      <c r="O462" s="84">
        <v>774</v>
      </c>
      <c r="P462" s="85">
        <v>43935</v>
      </c>
      <c r="U462" s="80"/>
      <c r="V462" s="80"/>
      <c r="W462" s="80"/>
    </row>
    <row r="463" spans="1:247" s="84" customFormat="1" x14ac:dyDescent="0.25">
      <c r="A463" s="79" t="s">
        <v>262</v>
      </c>
      <c r="B463" s="79" t="s">
        <v>263</v>
      </c>
      <c r="C463" s="86" t="s">
        <v>269</v>
      </c>
      <c r="D463" s="79" t="s">
        <v>584</v>
      </c>
      <c r="E463" s="87">
        <v>0.29880000000000001</v>
      </c>
      <c r="F463" s="260"/>
      <c r="G463" s="82" t="str">
        <f t="shared" si="30"/>
        <v/>
      </c>
      <c r="H463" s="82" t="str">
        <f t="shared" si="31"/>
        <v/>
      </c>
      <c r="I463" s="83"/>
      <c r="J463" s="83"/>
      <c r="K463" s="83"/>
      <c r="L463" s="83"/>
      <c r="M463" s="83"/>
      <c r="N463" s="84">
        <v>121</v>
      </c>
      <c r="O463" s="84">
        <v>405</v>
      </c>
      <c r="P463" s="85">
        <v>43935</v>
      </c>
      <c r="U463" s="80"/>
      <c r="V463" s="80"/>
      <c r="W463" s="80"/>
      <c r="BB463" s="142"/>
      <c r="BC463" s="142"/>
      <c r="BD463" s="142"/>
      <c r="BE463" s="142"/>
      <c r="BF463" s="142"/>
      <c r="BG463" s="142"/>
      <c r="BH463" s="142"/>
      <c r="BI463" s="142"/>
      <c r="BJ463" s="142"/>
      <c r="BK463" s="142"/>
      <c r="BL463" s="142"/>
      <c r="BM463" s="142"/>
      <c r="BN463" s="142"/>
      <c r="BO463" s="142"/>
      <c r="BP463" s="142"/>
      <c r="BQ463" s="142"/>
      <c r="BR463" s="142"/>
      <c r="BS463" s="142"/>
      <c r="BT463" s="142"/>
      <c r="BU463" s="142"/>
      <c r="BV463" s="142"/>
      <c r="BW463" s="142"/>
      <c r="BX463" s="142"/>
      <c r="BY463" s="142"/>
      <c r="BZ463" s="142"/>
      <c r="CA463" s="142"/>
      <c r="CB463" s="142"/>
      <c r="CC463" s="142"/>
      <c r="CD463" s="142"/>
      <c r="CE463" s="142"/>
      <c r="CF463" s="142"/>
      <c r="CG463" s="142"/>
      <c r="CH463" s="142"/>
      <c r="CI463" s="142"/>
      <c r="CJ463" s="142"/>
      <c r="CK463" s="142"/>
      <c r="CL463" s="142"/>
      <c r="CM463" s="142"/>
      <c r="CN463" s="142"/>
      <c r="CO463" s="142"/>
      <c r="CP463" s="142"/>
      <c r="CQ463" s="142"/>
      <c r="CR463" s="142"/>
      <c r="CS463" s="142"/>
      <c r="CT463" s="142"/>
      <c r="CU463" s="142"/>
      <c r="CV463" s="142"/>
      <c r="CW463" s="142"/>
      <c r="CX463" s="142"/>
      <c r="CY463" s="142"/>
      <c r="CZ463" s="142"/>
      <c r="DA463" s="142"/>
      <c r="DB463" s="142"/>
      <c r="DC463" s="142"/>
      <c r="DD463" s="142"/>
      <c r="DE463" s="142"/>
      <c r="DF463" s="142"/>
      <c r="DG463" s="142"/>
      <c r="DH463" s="142"/>
      <c r="DI463" s="142"/>
      <c r="DJ463" s="142"/>
      <c r="DK463" s="142"/>
      <c r="DL463" s="142"/>
      <c r="DM463" s="142"/>
      <c r="DN463" s="142"/>
      <c r="DO463" s="142"/>
      <c r="DP463" s="142"/>
      <c r="DQ463" s="142"/>
      <c r="DR463" s="142"/>
      <c r="DS463" s="142"/>
      <c r="DT463" s="142"/>
      <c r="DU463" s="142"/>
      <c r="DV463" s="142"/>
      <c r="DW463" s="142"/>
      <c r="DX463" s="142"/>
      <c r="DY463" s="142"/>
      <c r="DZ463" s="142"/>
      <c r="EA463" s="142"/>
      <c r="EB463" s="142"/>
      <c r="EC463" s="142"/>
      <c r="ED463" s="142"/>
      <c r="EE463" s="142"/>
      <c r="EF463" s="142"/>
      <c r="EG463" s="142"/>
      <c r="EH463" s="142"/>
      <c r="EI463" s="142"/>
      <c r="EJ463" s="142"/>
      <c r="EK463" s="142"/>
      <c r="EL463" s="142"/>
      <c r="EM463" s="142"/>
      <c r="EN463" s="142"/>
      <c r="EO463" s="142"/>
      <c r="EP463" s="142"/>
      <c r="EQ463" s="142"/>
      <c r="ER463" s="142"/>
      <c r="ES463" s="142"/>
      <c r="ET463" s="142"/>
      <c r="EU463" s="142"/>
      <c r="EV463" s="142"/>
      <c r="EW463" s="142"/>
      <c r="EX463" s="142"/>
      <c r="EY463" s="142"/>
      <c r="EZ463" s="142"/>
      <c r="FA463" s="142"/>
      <c r="FB463" s="142"/>
      <c r="FC463" s="142"/>
      <c r="FD463" s="142"/>
      <c r="FE463" s="142"/>
      <c r="FF463" s="142"/>
      <c r="FG463" s="142"/>
      <c r="FH463" s="142"/>
      <c r="FI463" s="142"/>
      <c r="FJ463" s="142"/>
      <c r="FK463" s="142"/>
      <c r="FL463" s="142"/>
      <c r="FM463" s="142"/>
      <c r="FN463" s="142"/>
      <c r="FO463" s="142"/>
      <c r="FP463" s="142"/>
      <c r="FQ463" s="142"/>
      <c r="FR463" s="142"/>
      <c r="FS463" s="142"/>
      <c r="FT463" s="142"/>
      <c r="FU463" s="142"/>
      <c r="FV463" s="142"/>
      <c r="FW463" s="142"/>
      <c r="FX463" s="142"/>
      <c r="FY463" s="142"/>
      <c r="FZ463" s="142"/>
      <c r="GA463" s="142"/>
      <c r="GB463" s="142"/>
      <c r="GC463" s="142"/>
      <c r="GD463" s="142"/>
      <c r="GE463" s="142"/>
      <c r="GF463" s="142"/>
      <c r="GG463" s="142"/>
      <c r="GH463" s="142"/>
      <c r="GI463" s="142"/>
      <c r="GJ463" s="142"/>
      <c r="GK463" s="142"/>
      <c r="GL463" s="142"/>
      <c r="GM463" s="142"/>
      <c r="GN463" s="142"/>
      <c r="GO463" s="142"/>
      <c r="GP463" s="142"/>
      <c r="GQ463" s="142"/>
      <c r="GR463" s="142"/>
      <c r="GS463" s="142"/>
      <c r="GT463" s="142"/>
      <c r="GU463" s="142"/>
      <c r="GV463" s="142"/>
      <c r="GW463" s="142"/>
      <c r="GX463" s="142"/>
      <c r="GY463" s="142"/>
      <c r="GZ463" s="142"/>
      <c r="HA463" s="142"/>
      <c r="HB463" s="142"/>
      <c r="HC463" s="142"/>
      <c r="HD463" s="142"/>
      <c r="HE463" s="142"/>
      <c r="HF463" s="142"/>
      <c r="HG463" s="142"/>
      <c r="HH463" s="142"/>
      <c r="HI463" s="142"/>
      <c r="HJ463" s="142"/>
      <c r="HK463" s="142"/>
      <c r="HL463" s="142"/>
      <c r="HM463" s="142"/>
      <c r="HN463" s="142"/>
      <c r="HO463" s="142"/>
      <c r="HP463" s="142"/>
      <c r="HQ463" s="142"/>
      <c r="HR463" s="142"/>
      <c r="HS463" s="142"/>
      <c r="HT463" s="142"/>
      <c r="HU463" s="142"/>
      <c r="HV463" s="142"/>
      <c r="HW463" s="142"/>
      <c r="HX463" s="142"/>
      <c r="HY463" s="142"/>
      <c r="HZ463" s="142"/>
      <c r="IA463" s="142"/>
      <c r="IB463" s="142"/>
      <c r="IC463" s="142"/>
      <c r="ID463" s="142"/>
      <c r="IE463" s="142"/>
      <c r="IF463" s="142"/>
      <c r="IG463" s="142"/>
      <c r="IH463" s="142"/>
      <c r="II463" s="142"/>
      <c r="IJ463" s="142"/>
      <c r="IK463" s="142"/>
      <c r="IL463" s="142"/>
      <c r="IM463" s="142"/>
    </row>
    <row r="464" spans="1:247" s="84" customFormat="1" x14ac:dyDescent="0.25">
      <c r="A464" s="79" t="s">
        <v>262</v>
      </c>
      <c r="B464" s="79" t="s">
        <v>263</v>
      </c>
      <c r="C464" s="86" t="s">
        <v>271</v>
      </c>
      <c r="D464" s="79" t="s">
        <v>585</v>
      </c>
      <c r="E464" s="87">
        <v>0.23300000000000001</v>
      </c>
      <c r="F464" s="260"/>
      <c r="G464" s="82" t="str">
        <f t="shared" si="30"/>
        <v/>
      </c>
      <c r="H464" s="82" t="str">
        <f t="shared" si="31"/>
        <v/>
      </c>
      <c r="I464" s="83"/>
      <c r="J464" s="83"/>
      <c r="K464" s="83"/>
      <c r="L464" s="83"/>
      <c r="M464" s="83"/>
      <c r="N464" s="84">
        <v>106</v>
      </c>
      <c r="O464" s="84">
        <v>455</v>
      </c>
      <c r="P464" s="85">
        <v>43935</v>
      </c>
      <c r="U464" s="80"/>
      <c r="V464" s="80"/>
      <c r="W464" s="80"/>
      <c r="BB464" s="142"/>
      <c r="BC464" s="142"/>
      <c r="BD464" s="142"/>
      <c r="BE464" s="142"/>
      <c r="BF464" s="142"/>
      <c r="BG464" s="142"/>
      <c r="BH464" s="142"/>
      <c r="BI464" s="142"/>
      <c r="BJ464" s="142"/>
      <c r="BK464" s="142"/>
      <c r="BL464" s="142"/>
      <c r="BM464" s="142"/>
      <c r="BN464" s="142"/>
      <c r="BO464" s="142"/>
      <c r="BP464" s="142"/>
      <c r="BQ464" s="142"/>
      <c r="BR464" s="142"/>
      <c r="BS464" s="142"/>
      <c r="BT464" s="142"/>
      <c r="BU464" s="142"/>
      <c r="BV464" s="142"/>
      <c r="BW464" s="142"/>
      <c r="BX464" s="142"/>
      <c r="BY464" s="142"/>
      <c r="BZ464" s="142"/>
      <c r="CA464" s="142"/>
      <c r="CB464" s="142"/>
      <c r="CC464" s="142"/>
      <c r="CD464" s="142"/>
      <c r="CE464" s="142"/>
      <c r="CF464" s="142"/>
      <c r="CG464" s="142"/>
      <c r="CH464" s="142"/>
      <c r="CI464" s="142"/>
      <c r="CJ464" s="142"/>
      <c r="CK464" s="142"/>
      <c r="CL464" s="142"/>
      <c r="CM464" s="142"/>
      <c r="CN464" s="142"/>
      <c r="CO464" s="142"/>
      <c r="CP464" s="142"/>
      <c r="CQ464" s="142"/>
      <c r="CR464" s="142"/>
      <c r="CS464" s="142"/>
      <c r="CT464" s="142"/>
      <c r="CU464" s="142"/>
      <c r="CV464" s="142"/>
      <c r="CW464" s="142"/>
      <c r="CX464" s="142"/>
      <c r="CY464" s="142"/>
      <c r="CZ464" s="142"/>
      <c r="DA464" s="142"/>
      <c r="DB464" s="142"/>
      <c r="DC464" s="142"/>
      <c r="DD464" s="142"/>
      <c r="DE464" s="142"/>
      <c r="DF464" s="142"/>
      <c r="DG464" s="142"/>
      <c r="DH464" s="142"/>
      <c r="DI464" s="142"/>
      <c r="DJ464" s="142"/>
      <c r="DK464" s="142"/>
      <c r="DL464" s="142"/>
      <c r="DM464" s="142"/>
      <c r="DN464" s="142"/>
      <c r="DO464" s="142"/>
      <c r="DP464" s="142"/>
      <c r="DQ464" s="142"/>
      <c r="DR464" s="142"/>
      <c r="DS464" s="142"/>
      <c r="DT464" s="142"/>
      <c r="DU464" s="142"/>
      <c r="DV464" s="142"/>
      <c r="DW464" s="142"/>
      <c r="DX464" s="142"/>
      <c r="DY464" s="142"/>
      <c r="DZ464" s="142"/>
      <c r="EA464" s="142"/>
      <c r="EB464" s="142"/>
      <c r="EC464" s="142"/>
      <c r="ED464" s="142"/>
      <c r="EE464" s="142"/>
      <c r="EF464" s="142"/>
      <c r="EG464" s="142"/>
      <c r="EH464" s="142"/>
      <c r="EI464" s="142"/>
      <c r="EJ464" s="142"/>
      <c r="EK464" s="142"/>
      <c r="EL464" s="142"/>
      <c r="EM464" s="142"/>
      <c r="EN464" s="142"/>
      <c r="EO464" s="142"/>
      <c r="EP464" s="142"/>
      <c r="EQ464" s="142"/>
      <c r="ER464" s="142"/>
      <c r="ES464" s="142"/>
      <c r="ET464" s="142"/>
      <c r="EU464" s="142"/>
      <c r="EV464" s="142"/>
      <c r="EW464" s="142"/>
      <c r="EX464" s="142"/>
      <c r="EY464" s="142"/>
      <c r="EZ464" s="142"/>
      <c r="FA464" s="142"/>
      <c r="FB464" s="142"/>
      <c r="FC464" s="142"/>
      <c r="FD464" s="142"/>
      <c r="FE464" s="142"/>
      <c r="FF464" s="142"/>
      <c r="FG464" s="142"/>
      <c r="FH464" s="142"/>
      <c r="FI464" s="142"/>
      <c r="FJ464" s="142"/>
      <c r="FK464" s="142"/>
      <c r="FL464" s="142"/>
      <c r="FM464" s="142"/>
      <c r="FN464" s="142"/>
      <c r="FO464" s="142"/>
      <c r="FP464" s="142"/>
      <c r="FQ464" s="142"/>
      <c r="FR464" s="142"/>
      <c r="FS464" s="142"/>
      <c r="FT464" s="142"/>
      <c r="FU464" s="142"/>
      <c r="FV464" s="142"/>
      <c r="FW464" s="142"/>
      <c r="FX464" s="142"/>
      <c r="FY464" s="142"/>
      <c r="FZ464" s="142"/>
      <c r="GA464" s="142"/>
      <c r="GB464" s="142"/>
      <c r="GC464" s="142"/>
      <c r="GD464" s="142"/>
      <c r="GE464" s="142"/>
      <c r="GF464" s="142"/>
      <c r="GG464" s="142"/>
      <c r="GH464" s="142"/>
      <c r="GI464" s="142"/>
      <c r="GJ464" s="142"/>
      <c r="GK464" s="142"/>
      <c r="GL464" s="142"/>
      <c r="GM464" s="142"/>
      <c r="GN464" s="142"/>
      <c r="GO464" s="142"/>
      <c r="GP464" s="142"/>
      <c r="GQ464" s="142"/>
      <c r="GR464" s="142"/>
      <c r="GS464" s="142"/>
      <c r="GT464" s="142"/>
      <c r="GU464" s="142"/>
      <c r="GV464" s="142"/>
      <c r="GW464" s="142"/>
      <c r="GX464" s="142"/>
      <c r="GY464" s="142"/>
      <c r="GZ464" s="142"/>
      <c r="HA464" s="142"/>
      <c r="HB464" s="142"/>
      <c r="HC464" s="142"/>
      <c r="HD464" s="142"/>
      <c r="HE464" s="142"/>
      <c r="HF464" s="142"/>
      <c r="HG464" s="142"/>
      <c r="HH464" s="142"/>
      <c r="HI464" s="142"/>
      <c r="HJ464" s="142"/>
      <c r="HK464" s="142"/>
      <c r="HL464" s="142"/>
      <c r="HM464" s="142"/>
      <c r="HN464" s="142"/>
      <c r="HO464" s="142"/>
      <c r="HP464" s="142"/>
      <c r="HQ464" s="142"/>
      <c r="HR464" s="142"/>
      <c r="HS464" s="142"/>
      <c r="HT464" s="142"/>
      <c r="HU464" s="142"/>
      <c r="HV464" s="142"/>
      <c r="HW464" s="142"/>
      <c r="HX464" s="142"/>
      <c r="HY464" s="142"/>
      <c r="HZ464" s="142"/>
      <c r="IA464" s="142"/>
      <c r="IB464" s="142"/>
      <c r="IC464" s="142"/>
      <c r="ID464" s="142"/>
      <c r="IE464" s="142"/>
      <c r="IF464" s="142"/>
      <c r="IG464" s="142"/>
      <c r="IH464" s="142"/>
      <c r="II464" s="142"/>
      <c r="IJ464" s="142"/>
      <c r="IK464" s="142"/>
      <c r="IL464" s="142"/>
      <c r="IM464" s="142"/>
    </row>
    <row r="465" spans="1:247" s="84" customFormat="1" x14ac:dyDescent="0.25">
      <c r="A465" s="79" t="s">
        <v>262</v>
      </c>
      <c r="B465" s="79" t="s">
        <v>263</v>
      </c>
      <c r="C465" s="86" t="s">
        <v>1813</v>
      </c>
      <c r="D465" s="79" t="s">
        <v>586</v>
      </c>
      <c r="E465" s="87">
        <v>0.218</v>
      </c>
      <c r="F465" s="260"/>
      <c r="G465" s="82" t="str">
        <f t="shared" si="30"/>
        <v/>
      </c>
      <c r="H465" s="82" t="str">
        <f t="shared" si="31"/>
        <v/>
      </c>
      <c r="I465" s="83"/>
      <c r="J465" s="83"/>
      <c r="K465" s="83"/>
      <c r="L465" s="83"/>
      <c r="M465" s="83"/>
      <c r="N465" s="84">
        <v>262</v>
      </c>
      <c r="O465" s="84">
        <v>1202</v>
      </c>
      <c r="P465" s="85">
        <v>43935</v>
      </c>
      <c r="U465" s="80"/>
      <c r="V465" s="80"/>
      <c r="W465" s="80"/>
      <c r="BB465" s="142"/>
      <c r="BC465" s="142"/>
      <c r="BD465" s="142"/>
      <c r="BE465" s="142"/>
      <c r="BF465" s="142"/>
      <c r="BG465" s="142"/>
      <c r="BH465" s="142"/>
      <c r="BI465" s="142"/>
      <c r="BJ465" s="142"/>
      <c r="BK465" s="142"/>
      <c r="BL465" s="142"/>
      <c r="BM465" s="142"/>
      <c r="BN465" s="142"/>
      <c r="BO465" s="142"/>
      <c r="BP465" s="142"/>
      <c r="BQ465" s="142"/>
      <c r="BR465" s="142"/>
      <c r="BS465" s="142"/>
      <c r="BT465" s="142"/>
      <c r="BU465" s="142"/>
      <c r="BV465" s="142"/>
      <c r="BW465" s="142"/>
      <c r="BX465" s="142"/>
      <c r="BY465" s="142"/>
      <c r="BZ465" s="142"/>
      <c r="CA465" s="142"/>
      <c r="CB465" s="142"/>
      <c r="CC465" s="142"/>
      <c r="CD465" s="142"/>
      <c r="CE465" s="142"/>
      <c r="CF465" s="142"/>
      <c r="CG465" s="142"/>
      <c r="CH465" s="142"/>
      <c r="CI465" s="142"/>
      <c r="CJ465" s="142"/>
      <c r="CK465" s="142"/>
      <c r="CL465" s="142"/>
      <c r="CM465" s="142"/>
      <c r="CN465" s="142"/>
      <c r="CO465" s="142"/>
      <c r="CP465" s="142"/>
      <c r="CQ465" s="142"/>
      <c r="CR465" s="142"/>
      <c r="CS465" s="142"/>
      <c r="CT465" s="142"/>
      <c r="CU465" s="142"/>
      <c r="CV465" s="142"/>
      <c r="CW465" s="142"/>
      <c r="CX465" s="142"/>
      <c r="CY465" s="142"/>
      <c r="CZ465" s="142"/>
      <c r="DA465" s="142"/>
      <c r="DB465" s="142"/>
      <c r="DC465" s="142"/>
      <c r="DD465" s="142"/>
      <c r="DE465" s="142"/>
      <c r="DF465" s="142"/>
      <c r="DG465" s="142"/>
      <c r="DH465" s="142"/>
      <c r="DI465" s="142"/>
      <c r="DJ465" s="142"/>
      <c r="DK465" s="142"/>
      <c r="DL465" s="142"/>
      <c r="DM465" s="142"/>
      <c r="DN465" s="142"/>
      <c r="DO465" s="142"/>
      <c r="DP465" s="142"/>
      <c r="DQ465" s="142"/>
      <c r="DR465" s="142"/>
      <c r="DS465" s="142"/>
      <c r="DT465" s="142"/>
      <c r="DU465" s="142"/>
      <c r="DV465" s="142"/>
      <c r="DW465" s="142"/>
      <c r="DX465" s="142"/>
      <c r="DY465" s="142"/>
      <c r="DZ465" s="142"/>
      <c r="EA465" s="142"/>
      <c r="EB465" s="142"/>
      <c r="EC465" s="142"/>
      <c r="ED465" s="142"/>
      <c r="EE465" s="142"/>
      <c r="EF465" s="142"/>
      <c r="EG465" s="142"/>
      <c r="EH465" s="142"/>
      <c r="EI465" s="142"/>
      <c r="EJ465" s="142"/>
      <c r="EK465" s="142"/>
      <c r="EL465" s="142"/>
      <c r="EM465" s="142"/>
      <c r="EN465" s="142"/>
      <c r="EO465" s="142"/>
      <c r="EP465" s="142"/>
      <c r="EQ465" s="142"/>
      <c r="ER465" s="142"/>
      <c r="ES465" s="142"/>
      <c r="ET465" s="142"/>
      <c r="EU465" s="142"/>
      <c r="EV465" s="142"/>
      <c r="EW465" s="142"/>
      <c r="EX465" s="142"/>
      <c r="EY465" s="142"/>
      <c r="EZ465" s="142"/>
      <c r="FA465" s="142"/>
      <c r="FB465" s="142"/>
      <c r="FC465" s="142"/>
      <c r="FD465" s="142"/>
      <c r="FE465" s="142"/>
      <c r="FF465" s="142"/>
      <c r="FG465" s="142"/>
      <c r="FH465" s="142"/>
      <c r="FI465" s="142"/>
      <c r="FJ465" s="142"/>
      <c r="FK465" s="142"/>
      <c r="FL465" s="142"/>
      <c r="FM465" s="142"/>
      <c r="FN465" s="142"/>
      <c r="FO465" s="142"/>
      <c r="FP465" s="142"/>
      <c r="FQ465" s="142"/>
      <c r="FR465" s="142"/>
      <c r="FS465" s="142"/>
      <c r="FT465" s="142"/>
      <c r="FU465" s="142"/>
      <c r="FV465" s="142"/>
      <c r="FW465" s="142"/>
      <c r="FX465" s="142"/>
      <c r="FY465" s="142"/>
      <c r="FZ465" s="142"/>
      <c r="GA465" s="142"/>
      <c r="GB465" s="142"/>
      <c r="GC465" s="142"/>
      <c r="GD465" s="142"/>
      <c r="GE465" s="142"/>
      <c r="GF465" s="142"/>
      <c r="GG465" s="142"/>
      <c r="GH465" s="142"/>
      <c r="GI465" s="142"/>
      <c r="GJ465" s="142"/>
      <c r="GK465" s="142"/>
      <c r="GL465" s="142"/>
      <c r="GM465" s="142"/>
      <c r="GN465" s="142"/>
      <c r="GO465" s="142"/>
      <c r="GP465" s="142"/>
      <c r="GQ465" s="142"/>
      <c r="GR465" s="142"/>
      <c r="GS465" s="142"/>
      <c r="GT465" s="142"/>
      <c r="GU465" s="142"/>
      <c r="GV465" s="142"/>
      <c r="GW465" s="142"/>
      <c r="GX465" s="142"/>
      <c r="GY465" s="142"/>
      <c r="GZ465" s="142"/>
      <c r="HA465" s="142"/>
      <c r="HB465" s="142"/>
      <c r="HC465" s="142"/>
      <c r="HD465" s="142"/>
      <c r="HE465" s="142"/>
      <c r="HF465" s="142"/>
      <c r="HG465" s="142"/>
      <c r="HH465" s="142"/>
      <c r="HI465" s="142"/>
      <c r="HJ465" s="142"/>
      <c r="HK465" s="142"/>
      <c r="HL465" s="142"/>
      <c r="HM465" s="142"/>
      <c r="HN465" s="142"/>
      <c r="HO465" s="142"/>
      <c r="HP465" s="142"/>
      <c r="HQ465" s="142"/>
      <c r="HR465" s="142"/>
      <c r="HS465" s="142"/>
      <c r="HT465" s="142"/>
      <c r="HU465" s="142"/>
      <c r="HV465" s="142"/>
      <c r="HW465" s="142"/>
      <c r="HX465" s="142"/>
      <c r="HY465" s="142"/>
      <c r="HZ465" s="142"/>
      <c r="IA465" s="142"/>
      <c r="IB465" s="142"/>
      <c r="IC465" s="142"/>
      <c r="ID465" s="142"/>
      <c r="IE465" s="142"/>
      <c r="IF465" s="142"/>
      <c r="IG465" s="142"/>
      <c r="IH465" s="142"/>
      <c r="II465" s="142"/>
      <c r="IJ465" s="142"/>
      <c r="IK465" s="142"/>
      <c r="IL465" s="142"/>
      <c r="IM465" s="142"/>
    </row>
    <row r="466" spans="1:247" s="127" customFormat="1" x14ac:dyDescent="0.25">
      <c r="A466" s="119"/>
      <c r="B466" s="119"/>
      <c r="C466" s="128"/>
      <c r="D466" s="120" t="s">
        <v>2511</v>
      </c>
      <c r="E466" s="129">
        <f>N466/O466</f>
        <v>0.28520960904380593</v>
      </c>
      <c r="F466" s="135"/>
      <c r="G466" s="122"/>
      <c r="H466" s="122"/>
      <c r="I466" s="123"/>
      <c r="J466" s="123"/>
      <c r="K466" s="123"/>
      <c r="L466" s="123"/>
      <c r="M466" s="123"/>
      <c r="N466" s="124">
        <f>SUM(N459:N465)</f>
        <v>1211</v>
      </c>
      <c r="O466" s="124">
        <f>SUM(O459:O465)</f>
        <v>4246</v>
      </c>
      <c r="P466" s="125"/>
      <c r="Q466" s="124"/>
      <c r="U466" s="126"/>
      <c r="V466" s="126"/>
      <c r="W466" s="126"/>
      <c r="BB466" s="166"/>
      <c r="BC466" s="166"/>
      <c r="BD466" s="166"/>
      <c r="BE466" s="166"/>
      <c r="BF466" s="166"/>
      <c r="BG466" s="166"/>
      <c r="BH466" s="166"/>
      <c r="BI466" s="166"/>
      <c r="BJ466" s="166"/>
      <c r="BK466" s="166"/>
      <c r="BL466" s="166"/>
      <c r="BM466" s="166"/>
      <c r="BN466" s="166"/>
      <c r="BO466" s="166"/>
      <c r="BP466" s="166"/>
      <c r="BQ466" s="166"/>
      <c r="BR466" s="166"/>
      <c r="BS466" s="166"/>
      <c r="BT466" s="166"/>
      <c r="BU466" s="166"/>
      <c r="BV466" s="166"/>
      <c r="BW466" s="166"/>
      <c r="BX466" s="166"/>
      <c r="BY466" s="166"/>
      <c r="BZ466" s="166"/>
      <c r="CA466" s="166"/>
      <c r="CB466" s="166"/>
      <c r="CC466" s="166"/>
      <c r="CD466" s="166"/>
      <c r="CE466" s="166"/>
      <c r="CF466" s="166"/>
      <c r="CG466" s="166"/>
      <c r="CH466" s="166"/>
      <c r="CI466" s="166"/>
      <c r="CJ466" s="166"/>
      <c r="CK466" s="166"/>
      <c r="CL466" s="166"/>
      <c r="CM466" s="166"/>
      <c r="CN466" s="166"/>
      <c r="CO466" s="166"/>
      <c r="CP466" s="166"/>
      <c r="CQ466" s="166"/>
      <c r="CR466" s="166"/>
      <c r="CS466" s="166"/>
      <c r="CT466" s="166"/>
      <c r="CU466" s="166"/>
      <c r="CV466" s="166"/>
      <c r="CW466" s="166"/>
      <c r="CX466" s="166"/>
      <c r="CY466" s="166"/>
      <c r="CZ466" s="166"/>
      <c r="DA466" s="166"/>
      <c r="DB466" s="166"/>
      <c r="DC466" s="166"/>
      <c r="DD466" s="166"/>
      <c r="DE466" s="166"/>
      <c r="DF466" s="166"/>
      <c r="DG466" s="166"/>
      <c r="DH466" s="166"/>
      <c r="DI466" s="166"/>
      <c r="DJ466" s="166"/>
      <c r="DK466" s="166"/>
      <c r="DL466" s="166"/>
      <c r="DM466" s="166"/>
      <c r="DN466" s="166"/>
      <c r="DO466" s="166"/>
      <c r="DP466" s="166"/>
      <c r="DQ466" s="166"/>
      <c r="DR466" s="166"/>
      <c r="DS466" s="166"/>
      <c r="DT466" s="166"/>
      <c r="DU466" s="166"/>
      <c r="DV466" s="166"/>
      <c r="DW466" s="166"/>
      <c r="DX466" s="166"/>
      <c r="DY466" s="166"/>
      <c r="DZ466" s="166"/>
      <c r="EA466" s="166"/>
      <c r="EB466" s="166"/>
      <c r="EC466" s="166"/>
      <c r="ED466" s="166"/>
      <c r="EE466" s="166"/>
      <c r="EF466" s="166"/>
      <c r="EG466" s="166"/>
      <c r="EH466" s="166"/>
      <c r="EI466" s="166"/>
      <c r="EJ466" s="166"/>
      <c r="EK466" s="166"/>
      <c r="EL466" s="166"/>
      <c r="EM466" s="166"/>
      <c r="EN466" s="166"/>
      <c r="EO466" s="166"/>
      <c r="EP466" s="166"/>
      <c r="EQ466" s="166"/>
      <c r="ER466" s="166"/>
      <c r="ES466" s="166"/>
      <c r="ET466" s="166"/>
      <c r="EU466" s="166"/>
      <c r="EV466" s="166"/>
      <c r="EW466" s="166"/>
      <c r="EX466" s="166"/>
      <c r="EY466" s="166"/>
      <c r="EZ466" s="166"/>
      <c r="FA466" s="166"/>
      <c r="FB466" s="166"/>
      <c r="FC466" s="166"/>
      <c r="FD466" s="166"/>
      <c r="FE466" s="166"/>
      <c r="FF466" s="166"/>
      <c r="FG466" s="166"/>
      <c r="FH466" s="166"/>
      <c r="FI466" s="166"/>
      <c r="FJ466" s="166"/>
      <c r="FK466" s="166"/>
      <c r="FL466" s="166"/>
      <c r="FM466" s="166"/>
      <c r="FN466" s="166"/>
      <c r="FO466" s="166"/>
      <c r="FP466" s="166"/>
      <c r="FQ466" s="166"/>
      <c r="FR466" s="166"/>
      <c r="FS466" s="166"/>
      <c r="FT466" s="166"/>
      <c r="FU466" s="166"/>
      <c r="FV466" s="166"/>
      <c r="FW466" s="166"/>
      <c r="FX466" s="166"/>
      <c r="FY466" s="166"/>
      <c r="FZ466" s="166"/>
      <c r="GA466" s="166"/>
      <c r="GB466" s="166"/>
      <c r="GC466" s="166"/>
      <c r="GD466" s="166"/>
      <c r="GE466" s="166"/>
      <c r="GF466" s="166"/>
      <c r="GG466" s="166"/>
      <c r="GH466" s="166"/>
      <c r="GI466" s="166"/>
      <c r="GJ466" s="166"/>
      <c r="GK466" s="166"/>
      <c r="GL466" s="166"/>
      <c r="GM466" s="166"/>
      <c r="GN466" s="166"/>
      <c r="GO466" s="166"/>
      <c r="GP466" s="166"/>
      <c r="GQ466" s="166"/>
      <c r="GR466" s="166"/>
      <c r="GS466" s="166"/>
      <c r="GT466" s="166"/>
      <c r="GU466" s="166"/>
      <c r="GV466" s="166"/>
      <c r="GW466" s="166"/>
      <c r="GX466" s="166"/>
      <c r="GY466" s="166"/>
      <c r="GZ466" s="166"/>
      <c r="HA466" s="166"/>
      <c r="HB466" s="166"/>
      <c r="HC466" s="166"/>
      <c r="HD466" s="166"/>
      <c r="HE466" s="166"/>
      <c r="HF466" s="166"/>
      <c r="HG466" s="166"/>
      <c r="HH466" s="166"/>
      <c r="HI466" s="166"/>
      <c r="HJ466" s="166"/>
      <c r="HK466" s="166"/>
      <c r="HL466" s="166"/>
      <c r="HM466" s="166"/>
      <c r="HN466" s="166"/>
      <c r="HO466" s="166"/>
      <c r="HP466" s="166"/>
      <c r="HQ466" s="166"/>
      <c r="HR466" s="166"/>
      <c r="HS466" s="166"/>
      <c r="HT466" s="166"/>
      <c r="HU466" s="166"/>
      <c r="HV466" s="166"/>
      <c r="HW466" s="166"/>
      <c r="HX466" s="166"/>
      <c r="HY466" s="166"/>
      <c r="HZ466" s="166"/>
      <c r="IA466" s="166"/>
      <c r="IB466" s="166"/>
      <c r="IC466" s="166"/>
      <c r="ID466" s="166"/>
      <c r="IE466" s="166"/>
      <c r="IF466" s="166"/>
      <c r="IG466" s="166"/>
      <c r="IH466" s="166"/>
      <c r="II466" s="166"/>
      <c r="IJ466" s="166"/>
      <c r="IK466" s="166"/>
      <c r="IL466" s="166"/>
      <c r="IM466" s="166"/>
    </row>
    <row r="467" spans="1:247" s="84" customFormat="1" x14ac:dyDescent="0.25">
      <c r="A467" s="79" t="s">
        <v>2355</v>
      </c>
      <c r="B467" s="108" t="s">
        <v>2348</v>
      </c>
      <c r="C467" s="238" t="s">
        <v>2441</v>
      </c>
      <c r="D467" s="140" t="s">
        <v>2349</v>
      </c>
      <c r="E467" s="80">
        <v>0.51970000000000005</v>
      </c>
      <c r="F467" s="260"/>
      <c r="G467" s="82" t="str">
        <f t="shared" si="30"/>
        <v>X</v>
      </c>
      <c r="H467" s="82" t="str">
        <f t="shared" si="31"/>
        <v/>
      </c>
      <c r="I467" s="83"/>
      <c r="J467" s="83"/>
      <c r="K467" s="83"/>
      <c r="L467" s="83"/>
      <c r="M467" s="83"/>
      <c r="N467" s="84">
        <v>237</v>
      </c>
      <c r="O467" s="84">
        <v>456</v>
      </c>
      <c r="P467" s="85">
        <v>43992</v>
      </c>
      <c r="U467" s="80"/>
      <c r="V467" s="80"/>
      <c r="W467" s="80"/>
      <c r="BB467" s="142"/>
      <c r="BC467" s="142"/>
      <c r="BD467" s="142"/>
      <c r="BE467" s="142"/>
      <c r="BF467" s="142"/>
      <c r="BG467" s="142"/>
      <c r="BH467" s="142"/>
      <c r="BI467" s="142"/>
      <c r="BJ467" s="142"/>
      <c r="BK467" s="142"/>
      <c r="BL467" s="142"/>
      <c r="BM467" s="142"/>
      <c r="BN467" s="142"/>
      <c r="BO467" s="142"/>
      <c r="BP467" s="142"/>
      <c r="BQ467" s="142"/>
      <c r="BR467" s="142"/>
      <c r="BS467" s="142"/>
      <c r="BT467" s="142"/>
      <c r="BU467" s="142"/>
      <c r="BV467" s="142"/>
      <c r="BW467" s="142"/>
      <c r="BX467" s="142"/>
      <c r="BY467" s="142"/>
      <c r="BZ467" s="142"/>
      <c r="CA467" s="142"/>
      <c r="CB467" s="142"/>
      <c r="CC467" s="142"/>
      <c r="CD467" s="142"/>
      <c r="CE467" s="142"/>
      <c r="CF467" s="142"/>
      <c r="CG467" s="142"/>
      <c r="CH467" s="142"/>
      <c r="CI467" s="142"/>
      <c r="CJ467" s="142"/>
      <c r="CK467" s="142"/>
      <c r="CL467" s="142"/>
      <c r="CM467" s="142"/>
      <c r="CN467" s="142"/>
      <c r="CO467" s="142"/>
      <c r="CP467" s="142"/>
      <c r="CQ467" s="142"/>
      <c r="CR467" s="142"/>
      <c r="CS467" s="142"/>
      <c r="CT467" s="142"/>
      <c r="CU467" s="142"/>
      <c r="CV467" s="142"/>
      <c r="CW467" s="142"/>
      <c r="CX467" s="142"/>
      <c r="CY467" s="142"/>
      <c r="CZ467" s="142"/>
      <c r="DA467" s="142"/>
      <c r="DB467" s="142"/>
      <c r="DC467" s="142"/>
      <c r="DD467" s="142"/>
      <c r="DE467" s="142"/>
      <c r="DF467" s="142"/>
      <c r="DG467" s="142"/>
      <c r="DH467" s="142"/>
      <c r="DI467" s="142"/>
      <c r="DJ467" s="142"/>
      <c r="DK467" s="142"/>
      <c r="DL467" s="142"/>
      <c r="DM467" s="142"/>
      <c r="DN467" s="142"/>
      <c r="DO467" s="142"/>
      <c r="DP467" s="142"/>
      <c r="DQ467" s="142"/>
      <c r="DR467" s="142"/>
      <c r="DS467" s="142"/>
      <c r="DT467" s="142"/>
      <c r="DU467" s="142"/>
      <c r="DV467" s="142"/>
      <c r="DW467" s="142"/>
      <c r="DX467" s="142"/>
      <c r="DY467" s="142"/>
      <c r="DZ467" s="142"/>
      <c r="EA467" s="142"/>
      <c r="EB467" s="142"/>
      <c r="EC467" s="142"/>
      <c r="ED467" s="142"/>
      <c r="EE467" s="142"/>
      <c r="EF467" s="142"/>
      <c r="EG467" s="142"/>
      <c r="EH467" s="142"/>
      <c r="EI467" s="142"/>
      <c r="EJ467" s="142"/>
      <c r="EK467" s="142"/>
      <c r="EL467" s="142"/>
      <c r="EM467" s="142"/>
      <c r="EN467" s="142"/>
      <c r="EO467" s="142"/>
      <c r="EP467" s="142"/>
      <c r="EQ467" s="142"/>
      <c r="ER467" s="142"/>
      <c r="ES467" s="142"/>
      <c r="ET467" s="142"/>
      <c r="EU467" s="142"/>
      <c r="EV467" s="142"/>
      <c r="EW467" s="142"/>
      <c r="EX467" s="142"/>
      <c r="EY467" s="142"/>
      <c r="EZ467" s="142"/>
      <c r="FA467" s="142"/>
      <c r="FB467" s="142"/>
      <c r="FC467" s="142"/>
      <c r="FD467" s="142"/>
      <c r="FE467" s="142"/>
      <c r="FF467" s="142"/>
      <c r="FG467" s="142"/>
      <c r="FH467" s="142"/>
      <c r="FI467" s="142"/>
      <c r="FJ467" s="142"/>
      <c r="FK467" s="142"/>
      <c r="FL467" s="142"/>
      <c r="FM467" s="142"/>
      <c r="FN467" s="142"/>
      <c r="FO467" s="142"/>
      <c r="FP467" s="142"/>
      <c r="FQ467" s="142"/>
      <c r="FR467" s="142"/>
      <c r="FS467" s="142"/>
      <c r="FT467" s="142"/>
      <c r="FU467" s="142"/>
      <c r="FV467" s="142"/>
      <c r="FW467" s="142"/>
      <c r="FX467" s="142"/>
      <c r="FY467" s="142"/>
      <c r="FZ467" s="142"/>
      <c r="GA467" s="142"/>
      <c r="GB467" s="142"/>
      <c r="GC467" s="142"/>
      <c r="GD467" s="142"/>
      <c r="GE467" s="142"/>
      <c r="GF467" s="142"/>
      <c r="GG467" s="142"/>
      <c r="GH467" s="142"/>
      <c r="GI467" s="142"/>
      <c r="GJ467" s="142"/>
      <c r="GK467" s="142"/>
      <c r="GL467" s="142"/>
      <c r="GM467" s="142"/>
      <c r="GN467" s="142"/>
      <c r="GO467" s="142"/>
      <c r="GP467" s="142"/>
      <c r="GQ467" s="142"/>
      <c r="GR467" s="142"/>
      <c r="GS467" s="142"/>
      <c r="GT467" s="142"/>
      <c r="GU467" s="142"/>
      <c r="GV467" s="142"/>
      <c r="GW467" s="142"/>
      <c r="GX467" s="142"/>
      <c r="GY467" s="142"/>
      <c r="GZ467" s="142"/>
      <c r="HA467" s="142"/>
      <c r="HB467" s="142"/>
      <c r="HC467" s="142"/>
      <c r="HD467" s="142"/>
      <c r="HE467" s="142"/>
      <c r="HF467" s="142"/>
      <c r="HG467" s="142"/>
      <c r="HH467" s="142"/>
      <c r="HI467" s="142"/>
      <c r="HJ467" s="142"/>
      <c r="HK467" s="142"/>
      <c r="HL467" s="142"/>
      <c r="HM467" s="142"/>
      <c r="HN467" s="142"/>
      <c r="HO467" s="142"/>
      <c r="HP467" s="142"/>
      <c r="HQ467" s="142"/>
      <c r="HR467" s="142"/>
      <c r="HS467" s="142"/>
      <c r="HT467" s="142"/>
      <c r="HU467" s="142"/>
      <c r="HV467" s="142"/>
      <c r="HW467" s="142"/>
      <c r="HX467" s="142"/>
      <c r="HY467" s="142"/>
      <c r="HZ467" s="142"/>
      <c r="IA467" s="142"/>
      <c r="IB467" s="142"/>
      <c r="IC467" s="142"/>
      <c r="ID467" s="142"/>
      <c r="IE467" s="142"/>
      <c r="IF467" s="142"/>
      <c r="IG467" s="142"/>
      <c r="IH467" s="142"/>
      <c r="II467" s="142"/>
      <c r="IJ467" s="142"/>
      <c r="IK467" s="142"/>
      <c r="IL467" s="142"/>
      <c r="IM467" s="142"/>
    </row>
    <row r="468" spans="1:247" s="84" customFormat="1" x14ac:dyDescent="0.25">
      <c r="A468" s="79" t="s">
        <v>2355</v>
      </c>
      <c r="B468" s="108" t="s">
        <v>2348</v>
      </c>
      <c r="C468" s="238" t="s">
        <v>2442</v>
      </c>
      <c r="D468" s="140" t="s">
        <v>2443</v>
      </c>
      <c r="E468" s="80">
        <v>0.4713</v>
      </c>
      <c r="F468" s="260"/>
      <c r="G468" s="82" t="str">
        <f t="shared" si="30"/>
        <v>X</v>
      </c>
      <c r="H468" s="82" t="str">
        <f t="shared" si="31"/>
        <v/>
      </c>
      <c r="I468" s="83"/>
      <c r="J468" s="83"/>
      <c r="K468" s="83"/>
      <c r="L468" s="83"/>
      <c r="M468" s="83"/>
      <c r="N468" s="84">
        <v>148</v>
      </c>
      <c r="O468" s="84">
        <v>314</v>
      </c>
      <c r="P468" s="85">
        <v>43992</v>
      </c>
      <c r="U468" s="80"/>
      <c r="V468" s="80"/>
      <c r="W468" s="80"/>
      <c r="BB468" s="142"/>
      <c r="BC468" s="142"/>
      <c r="BD468" s="142"/>
      <c r="BE468" s="142"/>
      <c r="BF468" s="142"/>
      <c r="BG468" s="142"/>
      <c r="BH468" s="142"/>
      <c r="BI468" s="142"/>
      <c r="BJ468" s="142"/>
      <c r="BK468" s="142"/>
      <c r="BL468" s="142"/>
      <c r="BM468" s="142"/>
      <c r="BN468" s="142"/>
      <c r="BO468" s="142"/>
      <c r="BP468" s="142"/>
      <c r="BQ468" s="142"/>
      <c r="BR468" s="142"/>
      <c r="BS468" s="142"/>
      <c r="BT468" s="142"/>
      <c r="BU468" s="142"/>
      <c r="BV468" s="142"/>
      <c r="BW468" s="142"/>
      <c r="BX468" s="142"/>
      <c r="BY468" s="142"/>
      <c r="BZ468" s="142"/>
      <c r="CA468" s="142"/>
      <c r="CB468" s="142"/>
      <c r="CC468" s="142"/>
      <c r="CD468" s="142"/>
      <c r="CE468" s="142"/>
      <c r="CF468" s="142"/>
      <c r="CG468" s="142"/>
      <c r="CH468" s="142"/>
      <c r="CI468" s="142"/>
      <c r="CJ468" s="142"/>
      <c r="CK468" s="142"/>
      <c r="CL468" s="142"/>
      <c r="CM468" s="142"/>
      <c r="CN468" s="142"/>
      <c r="CO468" s="142"/>
      <c r="CP468" s="142"/>
      <c r="CQ468" s="142"/>
      <c r="CR468" s="142"/>
      <c r="CS468" s="142"/>
      <c r="CT468" s="142"/>
      <c r="CU468" s="142"/>
      <c r="CV468" s="142"/>
      <c r="CW468" s="142"/>
      <c r="CX468" s="142"/>
      <c r="CY468" s="142"/>
      <c r="CZ468" s="142"/>
      <c r="DA468" s="142"/>
      <c r="DB468" s="142"/>
      <c r="DC468" s="142"/>
      <c r="DD468" s="142"/>
      <c r="DE468" s="142"/>
      <c r="DF468" s="142"/>
      <c r="DG468" s="142"/>
      <c r="DH468" s="142"/>
      <c r="DI468" s="142"/>
      <c r="DJ468" s="142"/>
      <c r="DK468" s="142"/>
      <c r="DL468" s="142"/>
      <c r="DM468" s="142"/>
      <c r="DN468" s="142"/>
      <c r="DO468" s="142"/>
      <c r="DP468" s="142"/>
      <c r="DQ468" s="142"/>
      <c r="DR468" s="142"/>
      <c r="DS468" s="142"/>
      <c r="DT468" s="142"/>
      <c r="DU468" s="142"/>
      <c r="DV468" s="142"/>
      <c r="DW468" s="142"/>
      <c r="DX468" s="142"/>
      <c r="DY468" s="142"/>
      <c r="DZ468" s="142"/>
      <c r="EA468" s="142"/>
      <c r="EB468" s="142"/>
      <c r="EC468" s="142"/>
      <c r="ED468" s="142"/>
      <c r="EE468" s="142"/>
      <c r="EF468" s="142"/>
      <c r="EG468" s="142"/>
      <c r="EH468" s="142"/>
      <c r="EI468" s="142"/>
      <c r="EJ468" s="142"/>
      <c r="EK468" s="142"/>
      <c r="EL468" s="142"/>
      <c r="EM468" s="142"/>
      <c r="EN468" s="142"/>
      <c r="EO468" s="142"/>
      <c r="EP468" s="142"/>
      <c r="EQ468" s="142"/>
      <c r="ER468" s="142"/>
      <c r="ES468" s="142"/>
      <c r="ET468" s="142"/>
      <c r="EU468" s="142"/>
      <c r="EV468" s="142"/>
      <c r="EW468" s="142"/>
      <c r="EX468" s="142"/>
      <c r="EY468" s="142"/>
      <c r="EZ468" s="142"/>
      <c r="FA468" s="142"/>
      <c r="FB468" s="142"/>
      <c r="FC468" s="142"/>
      <c r="FD468" s="142"/>
      <c r="FE468" s="142"/>
      <c r="FF468" s="142"/>
      <c r="FG468" s="142"/>
      <c r="FH468" s="142"/>
      <c r="FI468" s="142"/>
      <c r="FJ468" s="142"/>
      <c r="FK468" s="142"/>
      <c r="FL468" s="142"/>
      <c r="FM468" s="142"/>
      <c r="FN468" s="142"/>
      <c r="FO468" s="142"/>
      <c r="FP468" s="142"/>
      <c r="FQ468" s="142"/>
      <c r="FR468" s="142"/>
      <c r="FS468" s="142"/>
      <c r="FT468" s="142"/>
      <c r="FU468" s="142"/>
      <c r="FV468" s="142"/>
      <c r="FW468" s="142"/>
      <c r="FX468" s="142"/>
      <c r="FY468" s="142"/>
      <c r="FZ468" s="142"/>
      <c r="GA468" s="142"/>
      <c r="GB468" s="142"/>
      <c r="GC468" s="142"/>
      <c r="GD468" s="142"/>
      <c r="GE468" s="142"/>
      <c r="GF468" s="142"/>
      <c r="GG468" s="142"/>
      <c r="GH468" s="142"/>
      <c r="GI468" s="142"/>
      <c r="GJ468" s="142"/>
      <c r="GK468" s="142"/>
      <c r="GL468" s="142"/>
      <c r="GM468" s="142"/>
      <c r="GN468" s="142"/>
      <c r="GO468" s="142"/>
      <c r="GP468" s="142"/>
      <c r="GQ468" s="142"/>
      <c r="GR468" s="142"/>
      <c r="GS468" s="142"/>
      <c r="GT468" s="142"/>
      <c r="GU468" s="142"/>
      <c r="GV468" s="142"/>
      <c r="GW468" s="142"/>
      <c r="GX468" s="142"/>
      <c r="GY468" s="142"/>
      <c r="GZ468" s="142"/>
      <c r="HA468" s="142"/>
      <c r="HB468" s="142"/>
      <c r="HC468" s="142"/>
      <c r="HD468" s="142"/>
      <c r="HE468" s="142"/>
      <c r="HF468" s="142"/>
      <c r="HG468" s="142"/>
      <c r="HH468" s="142"/>
      <c r="HI468" s="142"/>
      <c r="HJ468" s="142"/>
      <c r="HK468" s="142"/>
      <c r="HL468" s="142"/>
      <c r="HM468" s="142"/>
      <c r="HN468" s="142"/>
      <c r="HO468" s="142"/>
      <c r="HP468" s="142"/>
      <c r="HQ468" s="142"/>
      <c r="HR468" s="142"/>
      <c r="HS468" s="142"/>
      <c r="HT468" s="142"/>
      <c r="HU468" s="142"/>
      <c r="HV468" s="142"/>
      <c r="HW468" s="142"/>
      <c r="HX468" s="142"/>
      <c r="HY468" s="142"/>
      <c r="HZ468" s="142"/>
      <c r="IA468" s="142"/>
      <c r="IB468" s="142"/>
      <c r="IC468" s="142"/>
      <c r="ID468" s="142"/>
      <c r="IE468" s="142"/>
      <c r="IF468" s="142"/>
      <c r="IG468" s="142"/>
      <c r="IH468" s="142"/>
      <c r="II468" s="142"/>
      <c r="IJ468" s="142"/>
      <c r="IK468" s="142"/>
      <c r="IL468" s="142"/>
      <c r="IM468" s="142"/>
    </row>
    <row r="469" spans="1:247" s="127" customFormat="1" x14ac:dyDescent="0.25">
      <c r="A469" s="119"/>
      <c r="B469" s="120"/>
      <c r="C469" s="131"/>
      <c r="D469" s="120" t="s">
        <v>2511</v>
      </c>
      <c r="E469" s="121">
        <f>N469/O469</f>
        <v>0.5</v>
      </c>
      <c r="F469" s="135"/>
      <c r="G469" s="122"/>
      <c r="H469" s="122"/>
      <c r="I469" s="123"/>
      <c r="J469" s="123"/>
      <c r="K469" s="123"/>
      <c r="L469" s="123"/>
      <c r="M469" s="123"/>
      <c r="N469" s="124">
        <f>SUM(N467:N468)</f>
        <v>385</v>
      </c>
      <c r="O469" s="124">
        <f>SUM(O467:O468)</f>
        <v>770</v>
      </c>
      <c r="P469" s="125"/>
      <c r="Q469" s="190"/>
      <c r="U469" s="126"/>
      <c r="V469" s="126"/>
      <c r="W469" s="126"/>
      <c r="BB469" s="166"/>
      <c r="BC469" s="166"/>
      <c r="BD469" s="166"/>
      <c r="BE469" s="166"/>
      <c r="BF469" s="166"/>
      <c r="BG469" s="166"/>
      <c r="BH469" s="166"/>
      <c r="BI469" s="166"/>
      <c r="BJ469" s="166"/>
      <c r="BK469" s="166"/>
      <c r="BL469" s="166"/>
      <c r="BM469" s="166"/>
      <c r="BN469" s="166"/>
      <c r="BO469" s="166"/>
      <c r="BP469" s="166"/>
      <c r="BQ469" s="166"/>
      <c r="BR469" s="166"/>
      <c r="BS469" s="166"/>
      <c r="BT469" s="166"/>
      <c r="BU469" s="166"/>
      <c r="BV469" s="166"/>
      <c r="BW469" s="166"/>
      <c r="BX469" s="166"/>
      <c r="BY469" s="166"/>
      <c r="BZ469" s="166"/>
      <c r="CA469" s="166"/>
      <c r="CB469" s="166"/>
      <c r="CC469" s="166"/>
      <c r="CD469" s="166"/>
      <c r="CE469" s="166"/>
      <c r="CF469" s="166"/>
      <c r="CG469" s="166"/>
      <c r="CH469" s="166"/>
      <c r="CI469" s="166"/>
      <c r="CJ469" s="166"/>
      <c r="CK469" s="166"/>
      <c r="CL469" s="166"/>
      <c r="CM469" s="166"/>
      <c r="CN469" s="166"/>
      <c r="CO469" s="166"/>
      <c r="CP469" s="166"/>
      <c r="CQ469" s="166"/>
      <c r="CR469" s="166"/>
      <c r="CS469" s="166"/>
      <c r="CT469" s="166"/>
      <c r="CU469" s="166"/>
      <c r="CV469" s="166"/>
      <c r="CW469" s="166"/>
      <c r="CX469" s="166"/>
      <c r="CY469" s="166"/>
      <c r="CZ469" s="166"/>
      <c r="DA469" s="166"/>
      <c r="DB469" s="166"/>
      <c r="DC469" s="166"/>
      <c r="DD469" s="166"/>
      <c r="DE469" s="166"/>
      <c r="DF469" s="166"/>
      <c r="DG469" s="166"/>
      <c r="DH469" s="166"/>
      <c r="DI469" s="166"/>
      <c r="DJ469" s="166"/>
      <c r="DK469" s="166"/>
      <c r="DL469" s="166"/>
      <c r="DM469" s="166"/>
      <c r="DN469" s="166"/>
      <c r="DO469" s="166"/>
      <c r="DP469" s="166"/>
      <c r="DQ469" s="166"/>
      <c r="DR469" s="166"/>
      <c r="DS469" s="166"/>
      <c r="DT469" s="166"/>
      <c r="DU469" s="166"/>
      <c r="DV469" s="166"/>
      <c r="DW469" s="166"/>
      <c r="DX469" s="166"/>
      <c r="DY469" s="166"/>
      <c r="DZ469" s="166"/>
      <c r="EA469" s="166"/>
      <c r="EB469" s="166"/>
      <c r="EC469" s="166"/>
      <c r="ED469" s="166"/>
      <c r="EE469" s="166"/>
      <c r="EF469" s="166"/>
      <c r="EG469" s="166"/>
      <c r="EH469" s="166"/>
      <c r="EI469" s="166"/>
      <c r="EJ469" s="166"/>
      <c r="EK469" s="166"/>
      <c r="EL469" s="166"/>
      <c r="EM469" s="166"/>
      <c r="EN469" s="166"/>
      <c r="EO469" s="166"/>
      <c r="EP469" s="166"/>
      <c r="EQ469" s="166"/>
      <c r="ER469" s="166"/>
      <c r="ES469" s="166"/>
      <c r="ET469" s="166"/>
      <c r="EU469" s="166"/>
      <c r="EV469" s="166"/>
      <c r="EW469" s="166"/>
      <c r="EX469" s="166"/>
      <c r="EY469" s="166"/>
      <c r="EZ469" s="166"/>
      <c r="FA469" s="166"/>
      <c r="FB469" s="166"/>
      <c r="FC469" s="166"/>
      <c r="FD469" s="166"/>
      <c r="FE469" s="166"/>
      <c r="FF469" s="166"/>
      <c r="FG469" s="166"/>
      <c r="FH469" s="166"/>
      <c r="FI469" s="166"/>
      <c r="FJ469" s="166"/>
      <c r="FK469" s="166"/>
      <c r="FL469" s="166"/>
      <c r="FM469" s="166"/>
      <c r="FN469" s="166"/>
      <c r="FO469" s="166"/>
      <c r="FP469" s="166"/>
      <c r="FQ469" s="166"/>
      <c r="FR469" s="166"/>
      <c r="FS469" s="166"/>
      <c r="FT469" s="166"/>
      <c r="FU469" s="166"/>
      <c r="FV469" s="166"/>
      <c r="FW469" s="166"/>
      <c r="FX469" s="166"/>
      <c r="FY469" s="166"/>
      <c r="FZ469" s="166"/>
      <c r="GA469" s="166"/>
      <c r="GB469" s="166"/>
      <c r="GC469" s="166"/>
      <c r="GD469" s="166"/>
      <c r="GE469" s="166"/>
      <c r="GF469" s="166"/>
      <c r="GG469" s="166"/>
      <c r="GH469" s="166"/>
      <c r="GI469" s="166"/>
      <c r="GJ469" s="166"/>
      <c r="GK469" s="166"/>
      <c r="GL469" s="166"/>
      <c r="GM469" s="166"/>
      <c r="GN469" s="166"/>
      <c r="GO469" s="166"/>
      <c r="GP469" s="166"/>
      <c r="GQ469" s="166"/>
      <c r="GR469" s="166"/>
      <c r="GS469" s="166"/>
      <c r="GT469" s="166"/>
      <c r="GU469" s="166"/>
      <c r="GV469" s="166"/>
      <c r="GW469" s="166"/>
      <c r="GX469" s="166"/>
      <c r="GY469" s="166"/>
      <c r="GZ469" s="166"/>
      <c r="HA469" s="166"/>
      <c r="HB469" s="166"/>
      <c r="HC469" s="166"/>
      <c r="HD469" s="166"/>
      <c r="HE469" s="166"/>
      <c r="HF469" s="166"/>
      <c r="HG469" s="166"/>
      <c r="HH469" s="166"/>
      <c r="HI469" s="166"/>
      <c r="HJ469" s="166"/>
      <c r="HK469" s="166"/>
      <c r="HL469" s="166"/>
      <c r="HM469" s="166"/>
      <c r="HN469" s="166"/>
      <c r="HO469" s="166"/>
      <c r="HP469" s="166"/>
      <c r="HQ469" s="166"/>
      <c r="HR469" s="166"/>
      <c r="HS469" s="166"/>
      <c r="HT469" s="166"/>
      <c r="HU469" s="166"/>
      <c r="HV469" s="166"/>
      <c r="HW469" s="166"/>
      <c r="HX469" s="166"/>
      <c r="HY469" s="166"/>
      <c r="HZ469" s="166"/>
      <c r="IA469" s="166"/>
      <c r="IB469" s="166"/>
      <c r="IC469" s="166"/>
      <c r="ID469" s="166"/>
      <c r="IE469" s="166"/>
      <c r="IF469" s="166"/>
      <c r="IG469" s="166"/>
      <c r="IH469" s="166"/>
      <c r="II469" s="166"/>
      <c r="IJ469" s="166"/>
      <c r="IK469" s="166"/>
      <c r="IL469" s="166"/>
      <c r="IM469" s="166"/>
    </row>
    <row r="470" spans="1:247" s="84" customFormat="1" x14ac:dyDescent="0.25">
      <c r="A470" s="145" t="s">
        <v>162</v>
      </c>
      <c r="B470" s="145" t="s">
        <v>163</v>
      </c>
      <c r="C470" s="146" t="s">
        <v>1814</v>
      </c>
      <c r="D470" s="145" t="s">
        <v>587</v>
      </c>
      <c r="E470" s="147">
        <v>0.33889999999999998</v>
      </c>
      <c r="F470" s="260"/>
      <c r="G470" s="175"/>
      <c r="H470" s="82" t="str">
        <f t="shared" si="31"/>
        <v>X</v>
      </c>
      <c r="I470" s="149"/>
      <c r="J470" s="149"/>
      <c r="K470" s="149"/>
      <c r="L470" s="149"/>
      <c r="M470" s="149"/>
      <c r="N470" s="142">
        <v>184</v>
      </c>
      <c r="O470" s="142">
        <v>543</v>
      </c>
      <c r="P470" s="151">
        <v>43922</v>
      </c>
      <c r="Q470" s="150"/>
      <c r="R470" s="152"/>
      <c r="U470" s="80"/>
      <c r="V470" s="80"/>
      <c r="W470" s="80"/>
      <c r="BB470" s="142"/>
      <c r="BC470" s="142"/>
      <c r="BD470" s="142"/>
      <c r="BE470" s="142"/>
      <c r="BF470" s="142"/>
      <c r="BG470" s="142"/>
      <c r="BH470" s="142"/>
      <c r="BI470" s="142"/>
      <c r="BJ470" s="142"/>
      <c r="BK470" s="142"/>
      <c r="BL470" s="142"/>
      <c r="BM470" s="142"/>
      <c r="BN470" s="142"/>
      <c r="BO470" s="142"/>
      <c r="BP470" s="142"/>
      <c r="BQ470" s="142"/>
      <c r="BR470" s="142"/>
      <c r="BS470" s="142"/>
      <c r="BT470" s="142"/>
      <c r="BU470" s="142"/>
      <c r="BV470" s="142"/>
      <c r="BW470" s="142"/>
      <c r="BX470" s="142"/>
      <c r="BY470" s="142"/>
      <c r="BZ470" s="142"/>
      <c r="CA470" s="142"/>
      <c r="CB470" s="142"/>
      <c r="CC470" s="142"/>
      <c r="CD470" s="142"/>
      <c r="CE470" s="142"/>
      <c r="CF470" s="142"/>
      <c r="CG470" s="142"/>
      <c r="CH470" s="142"/>
      <c r="CI470" s="142"/>
      <c r="CJ470" s="142"/>
      <c r="CK470" s="142"/>
      <c r="CL470" s="142"/>
      <c r="CM470" s="142"/>
      <c r="CN470" s="142"/>
      <c r="CO470" s="142"/>
      <c r="CP470" s="142"/>
      <c r="CQ470" s="142"/>
      <c r="CR470" s="142"/>
      <c r="CS470" s="142"/>
      <c r="CT470" s="142"/>
      <c r="CU470" s="142"/>
      <c r="CV470" s="142"/>
      <c r="CW470" s="142"/>
      <c r="CX470" s="142"/>
      <c r="CY470" s="142"/>
      <c r="CZ470" s="142"/>
      <c r="DA470" s="142"/>
      <c r="DB470" s="142"/>
      <c r="DC470" s="142"/>
      <c r="DD470" s="142"/>
      <c r="DE470" s="142"/>
      <c r="DF470" s="142"/>
      <c r="DG470" s="142"/>
      <c r="DH470" s="142"/>
      <c r="DI470" s="142"/>
      <c r="DJ470" s="142"/>
      <c r="DK470" s="142"/>
      <c r="DL470" s="142"/>
      <c r="DM470" s="142"/>
      <c r="DN470" s="142"/>
      <c r="DO470" s="142"/>
      <c r="DP470" s="142"/>
      <c r="DQ470" s="142"/>
      <c r="DR470" s="142"/>
      <c r="DS470" s="142"/>
      <c r="DT470" s="142"/>
      <c r="DU470" s="142"/>
      <c r="DV470" s="142"/>
      <c r="DW470" s="142"/>
      <c r="DX470" s="142"/>
      <c r="DY470" s="142"/>
      <c r="DZ470" s="142"/>
      <c r="EA470" s="142"/>
      <c r="EB470" s="142"/>
      <c r="EC470" s="142"/>
      <c r="ED470" s="142"/>
      <c r="EE470" s="142"/>
      <c r="EF470" s="142"/>
      <c r="EG470" s="142"/>
      <c r="EH470" s="142"/>
      <c r="EI470" s="142"/>
      <c r="EJ470" s="142"/>
      <c r="EK470" s="142"/>
      <c r="EL470" s="142"/>
      <c r="EM470" s="142"/>
      <c r="EN470" s="142"/>
      <c r="EO470" s="142"/>
      <c r="EP470" s="142"/>
      <c r="EQ470" s="142"/>
      <c r="ER470" s="142"/>
      <c r="ES470" s="142"/>
      <c r="ET470" s="142"/>
      <c r="EU470" s="142"/>
      <c r="EV470" s="142"/>
      <c r="EW470" s="142"/>
      <c r="EX470" s="142"/>
      <c r="EY470" s="142"/>
      <c r="EZ470" s="142"/>
      <c r="FA470" s="142"/>
      <c r="FB470" s="142"/>
      <c r="FC470" s="142"/>
      <c r="FD470" s="142"/>
      <c r="FE470" s="142"/>
      <c r="FF470" s="142"/>
      <c r="FG470" s="142"/>
      <c r="FH470" s="142"/>
      <c r="FI470" s="142"/>
      <c r="FJ470" s="142"/>
      <c r="FK470" s="142"/>
      <c r="FL470" s="142"/>
      <c r="FM470" s="142"/>
      <c r="FN470" s="142"/>
      <c r="FO470" s="142"/>
      <c r="FP470" s="142"/>
      <c r="FQ470" s="142"/>
      <c r="FR470" s="142"/>
      <c r="FS470" s="142"/>
      <c r="FT470" s="142"/>
      <c r="FU470" s="142"/>
      <c r="FV470" s="142"/>
      <c r="FW470" s="142"/>
      <c r="FX470" s="142"/>
      <c r="FY470" s="142"/>
      <c r="FZ470" s="142"/>
      <c r="GA470" s="142"/>
      <c r="GB470" s="142"/>
      <c r="GC470" s="142"/>
      <c r="GD470" s="142"/>
      <c r="GE470" s="142"/>
      <c r="GF470" s="142"/>
      <c r="GG470" s="142"/>
      <c r="GH470" s="142"/>
      <c r="GI470" s="142"/>
      <c r="GJ470" s="142"/>
      <c r="GK470" s="142"/>
      <c r="GL470" s="142"/>
      <c r="GM470" s="142"/>
      <c r="GN470" s="142"/>
      <c r="GO470" s="142"/>
      <c r="GP470" s="142"/>
      <c r="GQ470" s="142"/>
      <c r="GR470" s="142"/>
      <c r="GS470" s="142"/>
      <c r="GT470" s="142"/>
      <c r="GU470" s="142"/>
      <c r="GV470" s="142"/>
      <c r="GW470" s="142"/>
      <c r="GX470" s="142"/>
      <c r="GY470" s="142"/>
      <c r="GZ470" s="142"/>
      <c r="HA470" s="142"/>
      <c r="HB470" s="142"/>
      <c r="HC470" s="142"/>
      <c r="HD470" s="142"/>
      <c r="HE470" s="142"/>
      <c r="HF470" s="142"/>
      <c r="HG470" s="142"/>
      <c r="HH470" s="142"/>
      <c r="HI470" s="142"/>
      <c r="HJ470" s="142"/>
      <c r="HK470" s="142"/>
      <c r="HL470" s="142"/>
      <c r="HM470" s="142"/>
      <c r="HN470" s="142"/>
      <c r="HO470" s="142"/>
      <c r="HP470" s="142"/>
      <c r="HQ470" s="142"/>
      <c r="HR470" s="142"/>
      <c r="HS470" s="142"/>
      <c r="HT470" s="142"/>
      <c r="HU470" s="142"/>
      <c r="HV470" s="142"/>
      <c r="HW470" s="142"/>
      <c r="HX470" s="142"/>
      <c r="HY470" s="142"/>
      <c r="HZ470" s="142"/>
      <c r="IA470" s="142"/>
      <c r="IB470" s="142"/>
      <c r="IC470" s="142"/>
      <c r="ID470" s="142"/>
      <c r="IE470" s="142"/>
      <c r="IF470" s="142"/>
      <c r="IG470" s="142"/>
      <c r="IH470" s="142"/>
      <c r="II470" s="142"/>
      <c r="IJ470" s="142"/>
      <c r="IK470" s="142"/>
      <c r="IL470" s="142"/>
      <c r="IM470" s="142"/>
    </row>
    <row r="471" spans="1:247" s="84" customFormat="1" x14ac:dyDescent="0.25">
      <c r="A471" s="145" t="s">
        <v>162</v>
      </c>
      <c r="B471" s="145" t="s">
        <v>163</v>
      </c>
      <c r="C471" s="146" t="s">
        <v>1815</v>
      </c>
      <c r="D471" s="145" t="s">
        <v>588</v>
      </c>
      <c r="E471" s="147">
        <v>0.26650000000000001</v>
      </c>
      <c r="F471" s="260"/>
      <c r="G471" s="175"/>
      <c r="H471" s="175"/>
      <c r="I471" s="175"/>
      <c r="J471" s="175"/>
      <c r="K471" s="149"/>
      <c r="L471" s="149"/>
      <c r="M471" s="149"/>
      <c r="N471" s="142">
        <v>149</v>
      </c>
      <c r="O471" s="142">
        <v>559</v>
      </c>
      <c r="P471" s="151">
        <v>43922</v>
      </c>
      <c r="Q471" s="150"/>
      <c r="R471" s="152"/>
      <c r="U471" s="80"/>
      <c r="V471" s="80"/>
      <c r="W471" s="80"/>
      <c r="BB471" s="88"/>
      <c r="BC471" s="88"/>
      <c r="BD471" s="88"/>
      <c r="BE471" s="88"/>
      <c r="BF471" s="88"/>
      <c r="BG471" s="88"/>
      <c r="BH471" s="88"/>
      <c r="BI471" s="88"/>
      <c r="BJ471" s="88"/>
      <c r="BK471" s="88"/>
      <c r="BL471" s="88"/>
      <c r="BM471" s="88"/>
      <c r="BN471" s="88"/>
      <c r="BO471" s="88"/>
      <c r="BP471" s="88"/>
      <c r="BQ471" s="88"/>
      <c r="BR471" s="88"/>
      <c r="BS471" s="88"/>
      <c r="BT471" s="88"/>
      <c r="BU471" s="88"/>
      <c r="BV471" s="88"/>
      <c r="BW471" s="88"/>
      <c r="BX471" s="88"/>
      <c r="BY471" s="88"/>
      <c r="BZ471" s="88"/>
      <c r="CA471" s="88"/>
      <c r="CB471" s="88"/>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c r="DU471" s="88"/>
      <c r="DV471" s="88"/>
      <c r="DW471" s="88"/>
      <c r="DX471" s="88"/>
      <c r="DY471" s="88"/>
      <c r="DZ471" s="88"/>
      <c r="EA471" s="88"/>
      <c r="EB471" s="88"/>
      <c r="EC471" s="88"/>
      <c r="ED471" s="88"/>
      <c r="EE471" s="88"/>
      <c r="EF471" s="88"/>
      <c r="EG471" s="88"/>
      <c r="EH471" s="88"/>
      <c r="EI471" s="88"/>
      <c r="EJ471" s="88"/>
      <c r="EK471" s="88"/>
      <c r="EL471" s="88"/>
      <c r="EM471" s="88"/>
      <c r="EN471" s="88"/>
      <c r="EO471" s="88"/>
      <c r="EP471" s="88"/>
      <c r="EQ471" s="88"/>
      <c r="ER471" s="88"/>
      <c r="ES471" s="88"/>
      <c r="ET471" s="88"/>
      <c r="EU471" s="88"/>
      <c r="EV471" s="88"/>
      <c r="EW471" s="88"/>
      <c r="EX471" s="88"/>
      <c r="EY471" s="88"/>
      <c r="EZ471" s="88"/>
      <c r="FA471" s="88"/>
      <c r="FB471" s="88"/>
      <c r="FC471" s="88"/>
      <c r="FD471" s="88"/>
      <c r="FE471" s="88"/>
      <c r="FF471" s="88"/>
      <c r="FG471" s="88"/>
      <c r="FH471" s="88"/>
      <c r="FI471" s="88"/>
      <c r="FJ471" s="88"/>
      <c r="FK471" s="88"/>
      <c r="FL471" s="88"/>
      <c r="FM471" s="88"/>
      <c r="FN471" s="88"/>
      <c r="FO471" s="88"/>
      <c r="FP471" s="88"/>
      <c r="FQ471" s="88"/>
      <c r="FR471" s="88"/>
      <c r="FS471" s="88"/>
      <c r="FT471" s="88"/>
      <c r="FU471" s="88"/>
      <c r="FV471" s="88"/>
      <c r="FW471" s="88"/>
      <c r="FX471" s="88"/>
      <c r="FY471" s="88"/>
      <c r="FZ471" s="88"/>
      <c r="GA471" s="88"/>
      <c r="GB471" s="88"/>
      <c r="GC471" s="88"/>
      <c r="GD471" s="88"/>
      <c r="GE471" s="88"/>
      <c r="GF471" s="88"/>
      <c r="GG471" s="88"/>
      <c r="GH471" s="88"/>
      <c r="GI471" s="88"/>
      <c r="GJ471" s="88"/>
      <c r="GK471" s="88"/>
      <c r="GL471" s="88"/>
      <c r="GM471" s="88"/>
      <c r="GN471" s="88"/>
      <c r="GO471" s="88"/>
      <c r="GP471" s="88"/>
      <c r="GQ471" s="88"/>
      <c r="GR471" s="88"/>
      <c r="GS471" s="88"/>
      <c r="GT471" s="88"/>
      <c r="GU471" s="88"/>
      <c r="GV471" s="88"/>
      <c r="GW471" s="88"/>
      <c r="GX471" s="88"/>
      <c r="GY471" s="88"/>
      <c r="GZ471" s="88"/>
      <c r="HA471" s="88"/>
      <c r="HB471" s="88"/>
      <c r="HC471" s="88"/>
      <c r="HD471" s="88"/>
      <c r="HE471" s="88"/>
      <c r="HF471" s="88"/>
      <c r="HG471" s="88"/>
      <c r="HH471" s="88"/>
      <c r="HI471" s="88"/>
      <c r="HJ471" s="88"/>
      <c r="HK471" s="88"/>
      <c r="HL471" s="88"/>
      <c r="HM471" s="88"/>
      <c r="HN471" s="88"/>
      <c r="HO471" s="88"/>
      <c r="HP471" s="88"/>
      <c r="HQ471" s="88"/>
      <c r="HR471" s="88"/>
      <c r="HS471" s="88"/>
      <c r="HT471" s="88"/>
      <c r="HU471" s="88"/>
      <c r="HV471" s="88"/>
      <c r="HW471" s="88"/>
      <c r="HX471" s="88"/>
      <c r="HY471" s="88"/>
      <c r="HZ471" s="88"/>
      <c r="IA471" s="88"/>
      <c r="IB471" s="88"/>
      <c r="IC471" s="88"/>
      <c r="ID471" s="88"/>
      <c r="IE471" s="88"/>
      <c r="IF471" s="88"/>
      <c r="IG471" s="88"/>
      <c r="IH471" s="88"/>
      <c r="II471" s="88"/>
      <c r="IJ471" s="88"/>
      <c r="IK471" s="88"/>
      <c r="IL471" s="88"/>
      <c r="IM471" s="88"/>
    </row>
    <row r="472" spans="1:247" s="84" customFormat="1" x14ac:dyDescent="0.25">
      <c r="A472" s="145" t="s">
        <v>162</v>
      </c>
      <c r="B472" s="145" t="s">
        <v>163</v>
      </c>
      <c r="C472" s="146" t="s">
        <v>1816</v>
      </c>
      <c r="D472" s="145" t="s">
        <v>589</v>
      </c>
      <c r="E472" s="147">
        <v>0.20150000000000001</v>
      </c>
      <c r="F472" s="260"/>
      <c r="G472" s="148" t="str">
        <f t="shared" ref="G472:G511" si="32">IF(E472&gt;=40%,"X","")</f>
        <v/>
      </c>
      <c r="H472" s="148" t="str">
        <f>IF(AND(E472&gt;=30%,E472&lt;=39.99%),"X","")</f>
        <v/>
      </c>
      <c r="I472" s="149"/>
      <c r="J472" s="149"/>
      <c r="K472" s="149"/>
      <c r="L472" s="149"/>
      <c r="M472" s="149"/>
      <c r="N472" s="150">
        <v>162</v>
      </c>
      <c r="O472" s="150">
        <v>804</v>
      </c>
      <c r="P472" s="151">
        <v>43922</v>
      </c>
      <c r="Q472" s="150"/>
      <c r="R472" s="152"/>
      <c r="U472" s="80"/>
      <c r="V472" s="80"/>
      <c r="W472" s="80"/>
      <c r="BB472" s="88"/>
      <c r="BC472" s="88"/>
      <c r="BD472" s="88"/>
      <c r="BE472" s="88"/>
      <c r="BF472" s="88"/>
      <c r="BG472" s="88"/>
      <c r="BH472" s="88"/>
      <c r="BI472" s="88"/>
      <c r="BJ472" s="88"/>
      <c r="BK472" s="88"/>
      <c r="BL472" s="88"/>
      <c r="BM472" s="88"/>
      <c r="BN472" s="88"/>
      <c r="BO472" s="88"/>
      <c r="BP472" s="88"/>
      <c r="BQ472" s="88"/>
      <c r="BR472" s="88"/>
      <c r="BS472" s="88"/>
      <c r="BT472" s="88"/>
      <c r="BU472" s="88"/>
      <c r="BV472" s="88"/>
      <c r="BW472" s="88"/>
      <c r="BX472" s="88"/>
      <c r="BY472" s="88"/>
      <c r="BZ472" s="88"/>
      <c r="CA472" s="88"/>
      <c r="CB472" s="88"/>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c r="DU472" s="88"/>
      <c r="DV472" s="88"/>
      <c r="DW472" s="88"/>
      <c r="DX472" s="88"/>
      <c r="DY472" s="88"/>
      <c r="DZ472" s="88"/>
      <c r="EA472" s="88"/>
      <c r="EB472" s="88"/>
      <c r="EC472" s="88"/>
      <c r="ED472" s="88"/>
      <c r="EE472" s="88"/>
      <c r="EF472" s="88"/>
      <c r="EG472" s="88"/>
      <c r="EH472" s="88"/>
      <c r="EI472" s="88"/>
      <c r="EJ472" s="88"/>
      <c r="EK472" s="88"/>
      <c r="EL472" s="88"/>
      <c r="EM472" s="88"/>
      <c r="EN472" s="88"/>
      <c r="EO472" s="88"/>
      <c r="EP472" s="88"/>
      <c r="EQ472" s="88"/>
      <c r="ER472" s="88"/>
      <c r="ES472" s="88"/>
      <c r="ET472" s="88"/>
      <c r="EU472" s="88"/>
      <c r="EV472" s="88"/>
      <c r="EW472" s="88"/>
      <c r="EX472" s="88"/>
      <c r="EY472" s="88"/>
      <c r="EZ472" s="88"/>
      <c r="FA472" s="88"/>
      <c r="FB472" s="88"/>
      <c r="FC472" s="88"/>
      <c r="FD472" s="88"/>
      <c r="FE472" s="88"/>
      <c r="FF472" s="88"/>
      <c r="FG472" s="88"/>
      <c r="FH472" s="88"/>
      <c r="FI472" s="88"/>
      <c r="FJ472" s="88"/>
      <c r="FK472" s="88"/>
      <c r="FL472" s="88"/>
      <c r="FM472" s="88"/>
      <c r="FN472" s="88"/>
      <c r="FO472" s="88"/>
      <c r="FP472" s="88"/>
      <c r="FQ472" s="88"/>
      <c r="FR472" s="88"/>
      <c r="FS472" s="88"/>
      <c r="FT472" s="88"/>
      <c r="FU472" s="88"/>
      <c r="FV472" s="88"/>
      <c r="FW472" s="88"/>
      <c r="FX472" s="88"/>
      <c r="FY472" s="88"/>
      <c r="FZ472" s="88"/>
      <c r="GA472" s="88"/>
      <c r="GB472" s="88"/>
      <c r="GC472" s="88"/>
      <c r="GD472" s="88"/>
      <c r="GE472" s="88"/>
      <c r="GF472" s="88"/>
      <c r="GG472" s="88"/>
      <c r="GH472" s="88"/>
      <c r="GI472" s="88"/>
      <c r="GJ472" s="88"/>
      <c r="GK472" s="88"/>
      <c r="GL472" s="88"/>
      <c r="GM472" s="88"/>
      <c r="GN472" s="88"/>
      <c r="GO472" s="88"/>
      <c r="GP472" s="88"/>
      <c r="GQ472" s="88"/>
      <c r="GR472" s="88"/>
      <c r="GS472" s="88"/>
      <c r="GT472" s="88"/>
      <c r="GU472" s="88"/>
      <c r="GV472" s="88"/>
      <c r="GW472" s="88"/>
      <c r="GX472" s="88"/>
      <c r="GY472" s="88"/>
      <c r="GZ472" s="88"/>
      <c r="HA472" s="88"/>
      <c r="HB472" s="88"/>
      <c r="HC472" s="88"/>
      <c r="HD472" s="88"/>
      <c r="HE472" s="88"/>
      <c r="HF472" s="88"/>
      <c r="HG472" s="88"/>
      <c r="HH472" s="88"/>
      <c r="HI472" s="88"/>
      <c r="HJ472" s="88"/>
      <c r="HK472" s="88"/>
      <c r="HL472" s="88"/>
      <c r="HM472" s="88"/>
      <c r="HN472" s="88"/>
      <c r="HO472" s="88"/>
      <c r="HP472" s="88"/>
      <c r="HQ472" s="88"/>
      <c r="HR472" s="88"/>
      <c r="HS472" s="88"/>
      <c r="HT472" s="88"/>
      <c r="HU472" s="88"/>
      <c r="HV472" s="88"/>
      <c r="HW472" s="88"/>
      <c r="HX472" s="88"/>
      <c r="HY472" s="88"/>
      <c r="HZ472" s="88"/>
      <c r="IA472" s="88"/>
      <c r="IB472" s="88"/>
      <c r="IC472" s="88"/>
      <c r="ID472" s="88"/>
      <c r="IE472" s="88"/>
      <c r="IF472" s="88"/>
      <c r="IG472" s="88"/>
      <c r="IH472" s="88"/>
      <c r="II472" s="88"/>
      <c r="IJ472" s="88"/>
      <c r="IK472" s="88"/>
      <c r="IL472" s="88"/>
      <c r="IM472" s="88"/>
    </row>
    <row r="473" spans="1:247" s="84" customFormat="1" x14ac:dyDescent="0.25">
      <c r="A473" s="145" t="s">
        <v>162</v>
      </c>
      <c r="B473" s="145" t="s">
        <v>163</v>
      </c>
      <c r="C473" s="146" t="s">
        <v>1817</v>
      </c>
      <c r="D473" s="145" t="s">
        <v>591</v>
      </c>
      <c r="E473" s="147">
        <v>0.1968</v>
      </c>
      <c r="F473" s="260"/>
      <c r="G473" s="148" t="str">
        <f t="shared" si="32"/>
        <v/>
      </c>
      <c r="H473" s="148" t="str">
        <f>IF(AND(E473&gt;=30%,E473&lt;=39.99%),"X","")</f>
        <v/>
      </c>
      <c r="I473" s="149"/>
      <c r="J473" s="149"/>
      <c r="K473" s="149"/>
      <c r="L473" s="149"/>
      <c r="M473" s="149"/>
      <c r="N473" s="150">
        <v>111</v>
      </c>
      <c r="O473" s="150">
        <v>564</v>
      </c>
      <c r="P473" s="151">
        <v>43922</v>
      </c>
      <c r="Q473" s="150"/>
      <c r="R473" s="152"/>
      <c r="U473" s="80"/>
      <c r="V473" s="80"/>
      <c r="W473" s="80"/>
      <c r="AK473" s="88"/>
      <c r="BB473" s="88"/>
      <c r="BC473" s="88"/>
      <c r="BD473" s="88"/>
      <c r="BE473" s="88"/>
      <c r="BF473" s="88"/>
      <c r="BG473" s="88"/>
      <c r="BH473" s="88"/>
      <c r="BI473" s="88"/>
      <c r="BJ473" s="88"/>
      <c r="BK473" s="88"/>
      <c r="BL473" s="88"/>
      <c r="BM473" s="88"/>
      <c r="BN473" s="88"/>
      <c r="BO473" s="88"/>
      <c r="BP473" s="88"/>
      <c r="BQ473" s="88"/>
      <c r="BR473" s="88"/>
      <c r="BS473" s="88"/>
      <c r="BT473" s="88"/>
      <c r="BU473" s="88"/>
      <c r="BV473" s="88"/>
      <c r="BW473" s="88"/>
      <c r="BX473" s="88"/>
      <c r="BY473" s="88"/>
      <c r="BZ473" s="88"/>
      <c r="CA473" s="88"/>
      <c r="CB473" s="88"/>
      <c r="CC473" s="88"/>
      <c r="CD473" s="88"/>
      <c r="CE473" s="88"/>
      <c r="CF473" s="88"/>
      <c r="CG473" s="88"/>
      <c r="CH473" s="88"/>
      <c r="CI473" s="88"/>
      <c r="CJ473" s="88"/>
      <c r="CK473" s="88"/>
      <c r="CL473" s="88"/>
      <c r="CM473" s="88"/>
      <c r="CN473" s="88"/>
      <c r="CO473" s="88"/>
      <c r="CP473" s="88"/>
      <c r="CQ473" s="88"/>
      <c r="CR473" s="88"/>
      <c r="CS473" s="88"/>
      <c r="CT473" s="88"/>
      <c r="CU473" s="88"/>
      <c r="CV473" s="88"/>
      <c r="CW473" s="88"/>
      <c r="CX473" s="88"/>
      <c r="CY473" s="88"/>
      <c r="CZ473" s="88"/>
      <c r="DA473" s="88"/>
      <c r="DB473" s="88"/>
      <c r="DC473" s="88"/>
      <c r="DD473" s="88"/>
      <c r="DE473" s="88"/>
      <c r="DF473" s="88"/>
      <c r="DG473" s="88"/>
      <c r="DH473" s="88"/>
      <c r="DI473" s="88"/>
      <c r="DJ473" s="88"/>
      <c r="DK473" s="88"/>
      <c r="DL473" s="88"/>
      <c r="DM473" s="88"/>
      <c r="DN473" s="88"/>
      <c r="DO473" s="88"/>
      <c r="DP473" s="88"/>
      <c r="DQ473" s="88"/>
      <c r="DR473" s="88"/>
      <c r="DS473" s="88"/>
      <c r="DT473" s="88"/>
      <c r="DU473" s="88"/>
      <c r="DV473" s="88"/>
      <c r="DW473" s="88"/>
      <c r="DX473" s="88"/>
      <c r="DY473" s="88"/>
      <c r="DZ473" s="88"/>
      <c r="EA473" s="88"/>
      <c r="EB473" s="88"/>
      <c r="EC473" s="88"/>
      <c r="ED473" s="88"/>
      <c r="EE473" s="88"/>
      <c r="EF473" s="88"/>
      <c r="EG473" s="88"/>
      <c r="EH473" s="88"/>
      <c r="EI473" s="88"/>
      <c r="EJ473" s="88"/>
      <c r="EK473" s="88"/>
      <c r="EL473" s="88"/>
      <c r="EM473" s="88"/>
      <c r="EN473" s="88"/>
      <c r="EO473" s="88"/>
      <c r="EP473" s="88"/>
      <c r="EQ473" s="88"/>
      <c r="ER473" s="88"/>
      <c r="ES473" s="88"/>
      <c r="ET473" s="88"/>
      <c r="EU473" s="88"/>
      <c r="EV473" s="88"/>
      <c r="EW473" s="88"/>
      <c r="EX473" s="88"/>
      <c r="EY473" s="88"/>
      <c r="EZ473" s="88"/>
      <c r="FA473" s="88"/>
      <c r="FB473" s="88"/>
      <c r="FC473" s="88"/>
      <c r="FD473" s="88"/>
      <c r="FE473" s="88"/>
      <c r="FF473" s="88"/>
      <c r="FG473" s="88"/>
      <c r="FH473" s="88"/>
      <c r="FI473" s="88"/>
      <c r="FJ473" s="88"/>
      <c r="FK473" s="88"/>
      <c r="FL473" s="88"/>
      <c r="FM473" s="88"/>
      <c r="FN473" s="88"/>
      <c r="FO473" s="88"/>
      <c r="FP473" s="88"/>
      <c r="FQ473" s="88"/>
      <c r="FR473" s="88"/>
      <c r="FS473" s="88"/>
      <c r="FT473" s="88"/>
      <c r="FU473" s="88"/>
      <c r="FV473" s="88"/>
      <c r="FW473" s="88"/>
      <c r="FX473" s="88"/>
      <c r="FY473" s="88"/>
      <c r="FZ473" s="88"/>
      <c r="GA473" s="88"/>
      <c r="GB473" s="88"/>
      <c r="GC473" s="88"/>
      <c r="GD473" s="88"/>
      <c r="GE473" s="88"/>
      <c r="GF473" s="88"/>
      <c r="GG473" s="88"/>
      <c r="GH473" s="88"/>
      <c r="GI473" s="88"/>
      <c r="GJ473" s="88"/>
      <c r="GK473" s="88"/>
      <c r="GL473" s="88"/>
      <c r="GM473" s="88"/>
      <c r="GN473" s="88"/>
      <c r="GO473" s="88"/>
      <c r="GP473" s="88"/>
      <c r="GQ473" s="88"/>
      <c r="GR473" s="88"/>
      <c r="GS473" s="88"/>
      <c r="GT473" s="88"/>
      <c r="GU473" s="88"/>
      <c r="GV473" s="88"/>
      <c r="GW473" s="88"/>
      <c r="GX473" s="88"/>
      <c r="GY473" s="88"/>
      <c r="GZ473" s="88"/>
      <c r="HA473" s="88"/>
      <c r="HB473" s="88"/>
      <c r="HC473" s="88"/>
      <c r="HD473" s="88"/>
      <c r="HE473" s="88"/>
      <c r="HF473" s="88"/>
      <c r="HG473" s="88"/>
      <c r="HH473" s="88"/>
      <c r="HI473" s="88"/>
      <c r="HJ473" s="88"/>
      <c r="HK473" s="88"/>
      <c r="HL473" s="88"/>
      <c r="HM473" s="88"/>
      <c r="HN473" s="88"/>
      <c r="HO473" s="88"/>
      <c r="HP473" s="88"/>
      <c r="HQ473" s="88"/>
      <c r="HR473" s="88"/>
      <c r="HS473" s="88"/>
      <c r="HT473" s="88"/>
      <c r="HU473" s="88"/>
      <c r="HV473" s="88"/>
      <c r="HW473" s="88"/>
      <c r="HX473" s="88"/>
      <c r="HY473" s="88"/>
      <c r="HZ473" s="88"/>
      <c r="IA473" s="88"/>
      <c r="IB473" s="88"/>
      <c r="IC473" s="88"/>
      <c r="ID473" s="88"/>
      <c r="IE473" s="88"/>
      <c r="IF473" s="88"/>
      <c r="IG473" s="88"/>
      <c r="IH473" s="88"/>
      <c r="II473" s="88"/>
      <c r="IJ473" s="88"/>
      <c r="IK473" s="88"/>
      <c r="IL473" s="88"/>
      <c r="IM473" s="88"/>
    </row>
    <row r="474" spans="1:247" s="84" customFormat="1" x14ac:dyDescent="0.25">
      <c r="A474" s="145" t="s">
        <v>162</v>
      </c>
      <c r="B474" s="145" t="s">
        <v>163</v>
      </c>
      <c r="C474" s="146" t="s">
        <v>1818</v>
      </c>
      <c r="D474" s="145" t="s">
        <v>590</v>
      </c>
      <c r="E474" s="147">
        <v>0.33879999999999999</v>
      </c>
      <c r="F474" s="260"/>
      <c r="G474" s="148" t="str">
        <f t="shared" si="32"/>
        <v/>
      </c>
      <c r="H474" s="148" t="str">
        <f>IF(AND(E474&gt;=30%,E474&lt;=39.99%),"X","")</f>
        <v>X</v>
      </c>
      <c r="I474" s="149"/>
      <c r="J474" s="149"/>
      <c r="K474" s="149"/>
      <c r="L474" s="149"/>
      <c r="M474" s="149"/>
      <c r="N474" s="150">
        <v>186</v>
      </c>
      <c r="O474" s="150">
        <v>549</v>
      </c>
      <c r="P474" s="151">
        <v>43922</v>
      </c>
      <c r="Q474" s="150"/>
      <c r="R474" s="152"/>
      <c r="U474" s="80"/>
      <c r="V474" s="80"/>
      <c r="W474" s="80"/>
      <c r="AK474" s="88"/>
      <c r="AL474" s="88"/>
      <c r="AM474" s="88"/>
      <c r="BB474" s="88"/>
      <c r="BC474" s="88"/>
      <c r="BD474" s="88"/>
      <c r="BE474" s="88"/>
      <c r="BF474" s="88"/>
      <c r="BG474" s="88"/>
      <c r="BH474" s="88"/>
      <c r="BI474" s="88"/>
      <c r="BJ474" s="88"/>
      <c r="BK474" s="88"/>
      <c r="BL474" s="88"/>
      <c r="BM474" s="88"/>
      <c r="BN474" s="88"/>
      <c r="BO474" s="88"/>
      <c r="BP474" s="88"/>
      <c r="BQ474" s="88"/>
      <c r="BR474" s="88"/>
      <c r="BS474" s="88"/>
      <c r="BT474" s="88"/>
      <c r="BU474" s="88"/>
      <c r="BV474" s="88"/>
      <c r="BW474" s="88"/>
      <c r="BX474" s="88"/>
      <c r="BY474" s="88"/>
      <c r="BZ474" s="88"/>
      <c r="CA474" s="88"/>
      <c r="CB474" s="88"/>
      <c r="CC474" s="88"/>
      <c r="CD474" s="88"/>
      <c r="CE474" s="88"/>
      <c r="CF474" s="88"/>
      <c r="CG474" s="88"/>
      <c r="CH474" s="88"/>
      <c r="CI474" s="88"/>
      <c r="CJ474" s="88"/>
      <c r="CK474" s="88"/>
      <c r="CL474" s="88"/>
      <c r="CM474" s="88"/>
      <c r="CN474" s="88"/>
      <c r="CO474" s="88"/>
      <c r="CP474" s="88"/>
      <c r="CQ474" s="88"/>
      <c r="CR474" s="88"/>
      <c r="CS474" s="88"/>
      <c r="CT474" s="88"/>
      <c r="CU474" s="88"/>
      <c r="CV474" s="88"/>
      <c r="CW474" s="88"/>
      <c r="CX474" s="88"/>
      <c r="CY474" s="88"/>
      <c r="CZ474" s="88"/>
      <c r="DA474" s="88"/>
      <c r="DB474" s="88"/>
      <c r="DC474" s="88"/>
      <c r="DD474" s="88"/>
      <c r="DE474" s="88"/>
      <c r="DF474" s="88"/>
      <c r="DG474" s="88"/>
      <c r="DH474" s="88"/>
      <c r="DI474" s="88"/>
      <c r="DJ474" s="88"/>
      <c r="DK474" s="88"/>
      <c r="DL474" s="88"/>
      <c r="DM474" s="88"/>
      <c r="DN474" s="88"/>
      <c r="DO474" s="88"/>
      <c r="DP474" s="88"/>
      <c r="DQ474" s="88"/>
      <c r="DR474" s="88"/>
      <c r="DS474" s="88"/>
      <c r="DT474" s="88"/>
      <c r="DU474" s="88"/>
      <c r="DV474" s="88"/>
      <c r="DW474" s="88"/>
      <c r="DX474" s="88"/>
      <c r="DY474" s="88"/>
      <c r="DZ474" s="88"/>
      <c r="EA474" s="88"/>
      <c r="EB474" s="88"/>
      <c r="EC474" s="88"/>
      <c r="ED474" s="88"/>
      <c r="EE474" s="88"/>
      <c r="EF474" s="88"/>
      <c r="EG474" s="88"/>
      <c r="EH474" s="88"/>
      <c r="EI474" s="88"/>
      <c r="EJ474" s="88"/>
      <c r="EK474" s="88"/>
      <c r="EL474" s="88"/>
      <c r="EM474" s="88"/>
      <c r="EN474" s="88"/>
      <c r="EO474" s="88"/>
      <c r="EP474" s="88"/>
      <c r="EQ474" s="88"/>
      <c r="ER474" s="88"/>
      <c r="ES474" s="88"/>
      <c r="ET474" s="88"/>
      <c r="EU474" s="88"/>
      <c r="EV474" s="88"/>
      <c r="EW474" s="88"/>
      <c r="EX474" s="88"/>
      <c r="EY474" s="88"/>
      <c r="EZ474" s="88"/>
      <c r="FA474" s="88"/>
      <c r="FB474" s="88"/>
      <c r="FC474" s="88"/>
      <c r="FD474" s="88"/>
      <c r="FE474" s="88"/>
      <c r="FF474" s="88"/>
      <c r="FG474" s="88"/>
      <c r="FH474" s="88"/>
      <c r="FI474" s="88"/>
      <c r="FJ474" s="88"/>
      <c r="FK474" s="88"/>
      <c r="FL474" s="88"/>
      <c r="FM474" s="88"/>
      <c r="FN474" s="88"/>
      <c r="FO474" s="88"/>
      <c r="FP474" s="88"/>
      <c r="FQ474" s="88"/>
      <c r="FR474" s="88"/>
      <c r="FS474" s="88"/>
      <c r="FT474" s="88"/>
      <c r="FU474" s="88"/>
      <c r="FV474" s="88"/>
      <c r="FW474" s="88"/>
      <c r="FX474" s="88"/>
      <c r="FY474" s="88"/>
      <c r="FZ474" s="88"/>
      <c r="GA474" s="88"/>
      <c r="GB474" s="88"/>
      <c r="GC474" s="88"/>
      <c r="GD474" s="88"/>
      <c r="GE474" s="88"/>
      <c r="GF474" s="88"/>
      <c r="GG474" s="88"/>
      <c r="GH474" s="88"/>
      <c r="GI474" s="88"/>
      <c r="GJ474" s="88"/>
      <c r="GK474" s="88"/>
      <c r="GL474" s="88"/>
      <c r="GM474" s="88"/>
      <c r="GN474" s="88"/>
      <c r="GO474" s="88"/>
      <c r="GP474" s="88"/>
      <c r="GQ474" s="88"/>
      <c r="GR474" s="88"/>
      <c r="GS474" s="88"/>
      <c r="GT474" s="88"/>
      <c r="GU474" s="88"/>
      <c r="GV474" s="88"/>
      <c r="GW474" s="88"/>
      <c r="GX474" s="88"/>
      <c r="GY474" s="88"/>
      <c r="GZ474" s="88"/>
      <c r="HA474" s="88"/>
      <c r="HB474" s="88"/>
      <c r="HC474" s="88"/>
      <c r="HD474" s="88"/>
      <c r="HE474" s="88"/>
      <c r="HF474" s="88"/>
      <c r="HG474" s="88"/>
      <c r="HH474" s="88"/>
      <c r="HI474" s="88"/>
      <c r="HJ474" s="88"/>
      <c r="HK474" s="88"/>
      <c r="HL474" s="88"/>
      <c r="HM474" s="88"/>
      <c r="HN474" s="88"/>
      <c r="HO474" s="88"/>
      <c r="HP474" s="88"/>
      <c r="HQ474" s="88"/>
      <c r="HR474" s="88"/>
      <c r="HS474" s="88"/>
      <c r="HT474" s="88"/>
      <c r="HU474" s="88"/>
      <c r="HV474" s="88"/>
      <c r="HW474" s="88"/>
      <c r="HX474" s="88"/>
      <c r="HY474" s="88"/>
      <c r="HZ474" s="88"/>
      <c r="IA474" s="88"/>
      <c r="IB474" s="88"/>
      <c r="IC474" s="88"/>
      <c r="ID474" s="88"/>
      <c r="IE474" s="88"/>
      <c r="IF474" s="88"/>
      <c r="IG474" s="88"/>
      <c r="IH474" s="88"/>
      <c r="II474" s="88"/>
      <c r="IJ474" s="88"/>
      <c r="IK474" s="88"/>
      <c r="IL474" s="88"/>
      <c r="IM474" s="88"/>
    </row>
    <row r="475" spans="1:247" s="84" customFormat="1" x14ac:dyDescent="0.25">
      <c r="A475" s="145" t="s">
        <v>162</v>
      </c>
      <c r="B475" s="145" t="s">
        <v>163</v>
      </c>
      <c r="C475" s="146" t="s">
        <v>1819</v>
      </c>
      <c r="D475" s="145" t="s">
        <v>592</v>
      </c>
      <c r="E475" s="147">
        <v>0.28039999999999998</v>
      </c>
      <c r="F475" s="260"/>
      <c r="G475" s="148" t="str">
        <f t="shared" si="32"/>
        <v/>
      </c>
      <c r="H475" s="148" t="str">
        <f>IF(AND(E475&gt;=30%,E475&lt;=39.99%),"X","")</f>
        <v/>
      </c>
      <c r="I475" s="149"/>
      <c r="J475" s="149"/>
      <c r="K475" s="149"/>
      <c r="L475" s="149"/>
      <c r="M475" s="149"/>
      <c r="N475" s="150">
        <v>150</v>
      </c>
      <c r="O475" s="150">
        <v>535</v>
      </c>
      <c r="P475" s="151">
        <v>43922</v>
      </c>
      <c r="Q475" s="150"/>
      <c r="R475" s="152"/>
      <c r="U475" s="80"/>
      <c r="V475" s="80"/>
      <c r="W475" s="80"/>
      <c r="AL475" s="88"/>
      <c r="AM475" s="88"/>
      <c r="BB475" s="88"/>
      <c r="BC475" s="88"/>
      <c r="BD475" s="88"/>
      <c r="BE475" s="88"/>
      <c r="BF475" s="88"/>
      <c r="BG475" s="88"/>
      <c r="BH475" s="88"/>
      <c r="BI475" s="88"/>
      <c r="BJ475" s="88"/>
      <c r="BK475" s="88"/>
      <c r="BL475" s="88"/>
      <c r="BM475" s="88"/>
      <c r="BN475" s="88"/>
      <c r="BO475" s="88"/>
      <c r="BP475" s="88"/>
      <c r="BQ475" s="88"/>
      <c r="BR475" s="88"/>
      <c r="BS475" s="88"/>
      <c r="BT475" s="88"/>
      <c r="BU475" s="88"/>
      <c r="BV475" s="88"/>
      <c r="BW475" s="88"/>
      <c r="BX475" s="88"/>
      <c r="BY475" s="88"/>
      <c r="BZ475" s="88"/>
      <c r="CA475" s="88"/>
      <c r="CB475" s="88"/>
      <c r="CC475" s="88"/>
      <c r="CD475" s="88"/>
      <c r="CE475" s="88"/>
      <c r="CF475" s="88"/>
      <c r="CG475" s="88"/>
      <c r="CH475" s="88"/>
      <c r="CI475" s="88"/>
      <c r="CJ475" s="88"/>
      <c r="CK475" s="88"/>
      <c r="CL475" s="88"/>
      <c r="CM475" s="88"/>
      <c r="CN475" s="88"/>
      <c r="CO475" s="88"/>
      <c r="CP475" s="88"/>
      <c r="CQ475" s="88"/>
      <c r="CR475" s="88"/>
      <c r="CS475" s="88"/>
      <c r="CT475" s="88"/>
      <c r="CU475" s="88"/>
      <c r="CV475" s="88"/>
      <c r="CW475" s="88"/>
      <c r="CX475" s="88"/>
      <c r="CY475" s="88"/>
      <c r="CZ475" s="88"/>
      <c r="DA475" s="88"/>
      <c r="DB475" s="88"/>
      <c r="DC475" s="88"/>
      <c r="DD475" s="88"/>
      <c r="DE475" s="88"/>
      <c r="DF475" s="88"/>
      <c r="DG475" s="88"/>
      <c r="DH475" s="88"/>
      <c r="DI475" s="88"/>
      <c r="DJ475" s="88"/>
      <c r="DK475" s="88"/>
      <c r="DL475" s="88"/>
      <c r="DM475" s="88"/>
      <c r="DN475" s="88"/>
      <c r="DO475" s="88"/>
      <c r="DP475" s="88"/>
      <c r="DQ475" s="88"/>
      <c r="DR475" s="88"/>
      <c r="DS475" s="88"/>
      <c r="DT475" s="88"/>
      <c r="DU475" s="88"/>
      <c r="DV475" s="88"/>
      <c r="DW475" s="88"/>
      <c r="DX475" s="88"/>
      <c r="DY475" s="88"/>
      <c r="DZ475" s="88"/>
      <c r="EA475" s="88"/>
      <c r="EB475" s="88"/>
      <c r="EC475" s="88"/>
      <c r="ED475" s="88"/>
      <c r="EE475" s="88"/>
      <c r="EF475" s="88"/>
      <c r="EG475" s="88"/>
      <c r="EH475" s="88"/>
      <c r="EI475" s="88"/>
      <c r="EJ475" s="88"/>
      <c r="EK475" s="88"/>
      <c r="EL475" s="88"/>
      <c r="EM475" s="88"/>
      <c r="EN475" s="88"/>
      <c r="EO475" s="88"/>
      <c r="EP475" s="88"/>
      <c r="EQ475" s="88"/>
      <c r="ER475" s="88"/>
      <c r="ES475" s="88"/>
      <c r="ET475" s="88"/>
      <c r="EU475" s="88"/>
      <c r="EV475" s="88"/>
      <c r="EW475" s="88"/>
      <c r="EX475" s="88"/>
      <c r="EY475" s="88"/>
      <c r="EZ475" s="88"/>
      <c r="FA475" s="88"/>
      <c r="FB475" s="88"/>
      <c r="FC475" s="88"/>
      <c r="FD475" s="88"/>
      <c r="FE475" s="88"/>
      <c r="FF475" s="88"/>
      <c r="FG475" s="88"/>
      <c r="FH475" s="88"/>
      <c r="FI475" s="88"/>
      <c r="FJ475" s="88"/>
      <c r="FK475" s="88"/>
      <c r="FL475" s="88"/>
      <c r="FM475" s="88"/>
      <c r="FN475" s="88"/>
      <c r="FO475" s="88"/>
      <c r="FP475" s="88"/>
      <c r="FQ475" s="88"/>
      <c r="FR475" s="88"/>
      <c r="FS475" s="88"/>
      <c r="FT475" s="88"/>
      <c r="FU475" s="88"/>
      <c r="FV475" s="88"/>
      <c r="FW475" s="88"/>
      <c r="FX475" s="88"/>
      <c r="FY475" s="88"/>
      <c r="FZ475" s="88"/>
      <c r="GA475" s="88"/>
      <c r="GB475" s="88"/>
      <c r="GC475" s="88"/>
      <c r="GD475" s="88"/>
      <c r="GE475" s="88"/>
      <c r="GF475" s="88"/>
      <c r="GG475" s="88"/>
      <c r="GH475" s="88"/>
      <c r="GI475" s="88"/>
      <c r="GJ475" s="88"/>
      <c r="GK475" s="88"/>
      <c r="GL475" s="88"/>
      <c r="GM475" s="88"/>
      <c r="GN475" s="88"/>
      <c r="GO475" s="88"/>
      <c r="GP475" s="88"/>
      <c r="GQ475" s="88"/>
      <c r="GR475" s="88"/>
      <c r="GS475" s="88"/>
      <c r="GT475" s="88"/>
      <c r="GU475" s="88"/>
      <c r="GV475" s="88"/>
      <c r="GW475" s="88"/>
      <c r="GX475" s="88"/>
      <c r="GY475" s="88"/>
      <c r="GZ475" s="88"/>
      <c r="HA475" s="88"/>
      <c r="HB475" s="88"/>
      <c r="HC475" s="88"/>
      <c r="HD475" s="88"/>
      <c r="HE475" s="88"/>
      <c r="HF475" s="88"/>
      <c r="HG475" s="88"/>
      <c r="HH475" s="88"/>
      <c r="HI475" s="88"/>
      <c r="HJ475" s="88"/>
      <c r="HK475" s="88"/>
      <c r="HL475" s="88"/>
      <c r="HM475" s="88"/>
      <c r="HN475" s="88"/>
      <c r="HO475" s="88"/>
      <c r="HP475" s="88"/>
      <c r="HQ475" s="88"/>
      <c r="HR475" s="88"/>
      <c r="HS475" s="88"/>
      <c r="HT475" s="88"/>
      <c r="HU475" s="88"/>
      <c r="HV475" s="88"/>
      <c r="HW475" s="88"/>
      <c r="HX475" s="88"/>
      <c r="HY475" s="88"/>
      <c r="HZ475" s="88"/>
      <c r="IA475" s="88"/>
      <c r="IB475" s="88"/>
      <c r="IC475" s="88"/>
      <c r="ID475" s="88"/>
      <c r="IE475" s="88"/>
      <c r="IF475" s="88"/>
      <c r="IG475" s="88"/>
      <c r="IH475" s="88"/>
      <c r="II475" s="88"/>
      <c r="IJ475" s="88"/>
      <c r="IK475" s="88"/>
      <c r="IL475" s="88"/>
      <c r="IM475" s="88"/>
    </row>
    <row r="476" spans="1:247" s="127" customFormat="1" x14ac:dyDescent="0.25">
      <c r="A476" s="167"/>
      <c r="B476" s="124"/>
      <c r="C476" s="168"/>
      <c r="D476" s="120" t="s">
        <v>2511</v>
      </c>
      <c r="E476" s="169">
        <f>N476/O476</f>
        <v>0.265053460889139</v>
      </c>
      <c r="F476" s="135"/>
      <c r="G476" s="170"/>
      <c r="H476" s="170"/>
      <c r="I476" s="171"/>
      <c r="J476" s="171"/>
      <c r="K476" s="171"/>
      <c r="L476" s="171"/>
      <c r="M476" s="171"/>
      <c r="N476" s="172">
        <f>SUM(N470:N475)</f>
        <v>942</v>
      </c>
      <c r="O476" s="172">
        <f>SUM(O470:O475)</f>
        <v>3554</v>
      </c>
      <c r="P476" s="173"/>
      <c r="Q476" s="172"/>
      <c r="R476" s="174"/>
      <c r="U476" s="126"/>
      <c r="V476" s="126"/>
      <c r="W476" s="126"/>
      <c r="AL476" s="136"/>
      <c r="AM476" s="136"/>
      <c r="BB476" s="136"/>
      <c r="BC476" s="136"/>
      <c r="BD476" s="136"/>
      <c r="BE476" s="136"/>
      <c r="BF476" s="136"/>
      <c r="BG476" s="136"/>
      <c r="BH476" s="136"/>
      <c r="BI476" s="136"/>
      <c r="BJ476" s="136"/>
      <c r="BK476" s="136"/>
      <c r="BL476" s="136"/>
      <c r="BM476" s="136"/>
      <c r="BN476" s="136"/>
      <c r="BO476" s="136"/>
      <c r="BP476" s="136"/>
      <c r="BQ476" s="136"/>
      <c r="BR476" s="136"/>
      <c r="BS476" s="136"/>
      <c r="BT476" s="136"/>
      <c r="BU476" s="136"/>
      <c r="BV476" s="136"/>
      <c r="BW476" s="136"/>
      <c r="BX476" s="136"/>
      <c r="BY476" s="136"/>
      <c r="BZ476" s="136"/>
      <c r="CA476" s="136"/>
      <c r="CB476" s="136"/>
      <c r="CC476" s="136"/>
      <c r="CD476" s="136"/>
      <c r="CE476" s="136"/>
      <c r="CF476" s="136"/>
      <c r="CG476" s="136"/>
      <c r="CH476" s="136"/>
      <c r="CI476" s="136"/>
      <c r="CJ476" s="136"/>
      <c r="CK476" s="136"/>
      <c r="CL476" s="136"/>
      <c r="CM476" s="136"/>
      <c r="CN476" s="136"/>
      <c r="CO476" s="136"/>
      <c r="CP476" s="136"/>
      <c r="CQ476" s="136"/>
      <c r="CR476" s="136"/>
      <c r="CS476" s="136"/>
      <c r="CT476" s="136"/>
      <c r="CU476" s="136"/>
      <c r="CV476" s="136"/>
      <c r="CW476" s="136"/>
      <c r="CX476" s="136"/>
      <c r="CY476" s="136"/>
      <c r="CZ476" s="136"/>
      <c r="DA476" s="136"/>
      <c r="DB476" s="136"/>
      <c r="DC476" s="136"/>
      <c r="DD476" s="136"/>
      <c r="DE476" s="136"/>
      <c r="DF476" s="136"/>
      <c r="DG476" s="136"/>
      <c r="DH476" s="136"/>
      <c r="DI476" s="136"/>
      <c r="DJ476" s="136"/>
      <c r="DK476" s="136"/>
      <c r="DL476" s="136"/>
      <c r="DM476" s="136"/>
      <c r="DN476" s="136"/>
      <c r="DO476" s="136"/>
      <c r="DP476" s="136"/>
      <c r="DQ476" s="136"/>
      <c r="DR476" s="136"/>
      <c r="DS476" s="136"/>
      <c r="DT476" s="136"/>
      <c r="DU476" s="136"/>
      <c r="DV476" s="136"/>
      <c r="DW476" s="136"/>
      <c r="DX476" s="136"/>
      <c r="DY476" s="136"/>
      <c r="DZ476" s="136"/>
      <c r="EA476" s="136"/>
      <c r="EB476" s="136"/>
      <c r="EC476" s="136"/>
      <c r="ED476" s="136"/>
      <c r="EE476" s="136"/>
      <c r="EF476" s="136"/>
      <c r="EG476" s="136"/>
      <c r="EH476" s="136"/>
      <c r="EI476" s="136"/>
      <c r="EJ476" s="136"/>
      <c r="EK476" s="136"/>
      <c r="EL476" s="136"/>
      <c r="EM476" s="136"/>
      <c r="EN476" s="136"/>
      <c r="EO476" s="136"/>
      <c r="EP476" s="136"/>
      <c r="EQ476" s="136"/>
      <c r="ER476" s="136"/>
      <c r="ES476" s="136"/>
      <c r="ET476" s="136"/>
      <c r="EU476" s="136"/>
      <c r="EV476" s="136"/>
      <c r="EW476" s="136"/>
      <c r="EX476" s="136"/>
      <c r="EY476" s="136"/>
      <c r="EZ476" s="136"/>
      <c r="FA476" s="136"/>
      <c r="FB476" s="136"/>
      <c r="FC476" s="136"/>
      <c r="FD476" s="136"/>
      <c r="FE476" s="136"/>
      <c r="FF476" s="136"/>
      <c r="FG476" s="136"/>
      <c r="FH476" s="136"/>
      <c r="FI476" s="136"/>
      <c r="FJ476" s="136"/>
      <c r="FK476" s="136"/>
      <c r="FL476" s="136"/>
      <c r="FM476" s="136"/>
      <c r="FN476" s="136"/>
      <c r="FO476" s="136"/>
      <c r="FP476" s="136"/>
      <c r="FQ476" s="136"/>
      <c r="FR476" s="136"/>
      <c r="FS476" s="136"/>
      <c r="FT476" s="136"/>
      <c r="FU476" s="136"/>
      <c r="FV476" s="136"/>
      <c r="FW476" s="136"/>
      <c r="FX476" s="136"/>
      <c r="FY476" s="136"/>
      <c r="FZ476" s="136"/>
      <c r="GA476" s="136"/>
      <c r="GB476" s="136"/>
      <c r="GC476" s="136"/>
      <c r="GD476" s="136"/>
      <c r="GE476" s="136"/>
      <c r="GF476" s="136"/>
      <c r="GG476" s="136"/>
      <c r="GH476" s="136"/>
      <c r="GI476" s="136"/>
      <c r="GJ476" s="136"/>
      <c r="GK476" s="136"/>
      <c r="GL476" s="136"/>
      <c r="GM476" s="136"/>
      <c r="GN476" s="136"/>
      <c r="GO476" s="136"/>
      <c r="GP476" s="136"/>
      <c r="GQ476" s="136"/>
      <c r="GR476" s="136"/>
      <c r="GS476" s="136"/>
      <c r="GT476" s="136"/>
      <c r="GU476" s="136"/>
      <c r="GV476" s="136"/>
      <c r="GW476" s="136"/>
      <c r="GX476" s="136"/>
      <c r="GY476" s="136"/>
      <c r="GZ476" s="136"/>
      <c r="HA476" s="136"/>
      <c r="HB476" s="136"/>
      <c r="HC476" s="136"/>
      <c r="HD476" s="136"/>
      <c r="HE476" s="136"/>
      <c r="HF476" s="136"/>
      <c r="HG476" s="136"/>
      <c r="HH476" s="136"/>
      <c r="HI476" s="136"/>
      <c r="HJ476" s="136"/>
      <c r="HK476" s="136"/>
      <c r="HL476" s="136"/>
      <c r="HM476" s="136"/>
      <c r="HN476" s="136"/>
      <c r="HO476" s="136"/>
      <c r="HP476" s="136"/>
      <c r="HQ476" s="136"/>
      <c r="HR476" s="136"/>
      <c r="HS476" s="136"/>
      <c r="HT476" s="136"/>
      <c r="HU476" s="136"/>
      <c r="HV476" s="136"/>
      <c r="HW476" s="136"/>
      <c r="HX476" s="136"/>
      <c r="HY476" s="136"/>
      <c r="HZ476" s="136"/>
      <c r="IA476" s="136"/>
      <c r="IB476" s="136"/>
      <c r="IC476" s="136"/>
      <c r="ID476" s="136"/>
      <c r="IE476" s="136"/>
      <c r="IF476" s="136"/>
      <c r="IG476" s="136"/>
      <c r="IH476" s="136"/>
      <c r="II476" s="136"/>
      <c r="IJ476" s="136"/>
      <c r="IK476" s="136"/>
      <c r="IL476" s="136"/>
      <c r="IM476" s="136"/>
    </row>
    <row r="477" spans="1:247" s="84" customFormat="1" x14ac:dyDescent="0.25">
      <c r="A477" s="153" t="s">
        <v>148</v>
      </c>
      <c r="B477" s="153" t="s">
        <v>149</v>
      </c>
      <c r="C477" s="145" t="s">
        <v>593</v>
      </c>
      <c r="D477" s="153" t="s">
        <v>1273</v>
      </c>
      <c r="E477" s="154">
        <v>0.66949999999999998</v>
      </c>
      <c r="F477" s="260"/>
      <c r="G477" s="82" t="str">
        <f t="shared" si="32"/>
        <v>X</v>
      </c>
      <c r="H477" s="82" t="str">
        <f t="shared" ref="H477:H517" si="33">IF(AND( E477&gt;=30%, E477 &lt;=39.99%),"X","")</f>
        <v/>
      </c>
      <c r="I477" s="83" t="s">
        <v>150</v>
      </c>
      <c r="J477" s="83"/>
      <c r="K477" s="83"/>
      <c r="L477" s="83" t="s">
        <v>151</v>
      </c>
      <c r="M477" s="83"/>
      <c r="N477" s="88">
        <v>156</v>
      </c>
      <c r="O477" s="88">
        <v>233</v>
      </c>
      <c r="P477" s="155">
        <v>43984</v>
      </c>
      <c r="Q477" s="88"/>
      <c r="R477" s="88"/>
      <c r="U477" s="80"/>
      <c r="V477" s="80"/>
      <c r="W477" s="80"/>
      <c r="BB477" s="88"/>
      <c r="BC477" s="88"/>
      <c r="BD477" s="88"/>
      <c r="BE477" s="88"/>
      <c r="BF477" s="88"/>
      <c r="BG477" s="88"/>
      <c r="BH477" s="88"/>
      <c r="BI477" s="88"/>
      <c r="BJ477" s="88"/>
      <c r="BK477" s="88"/>
      <c r="BL477" s="88"/>
      <c r="BM477" s="88"/>
      <c r="BN477" s="88"/>
      <c r="BO477" s="88"/>
      <c r="BP477" s="88"/>
      <c r="BQ477" s="88"/>
      <c r="BR477" s="88"/>
      <c r="BS477" s="88"/>
      <c r="BT477" s="88"/>
      <c r="BU477" s="88"/>
      <c r="BV477" s="88"/>
      <c r="BW477" s="88"/>
      <c r="BX477" s="88"/>
      <c r="BY477" s="88"/>
      <c r="BZ477" s="88"/>
      <c r="CA477" s="88"/>
      <c r="CB477" s="88"/>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c r="DU477" s="88"/>
      <c r="DV477" s="88"/>
      <c r="DW477" s="88"/>
      <c r="DX477" s="88"/>
      <c r="DY477" s="88"/>
      <c r="DZ477" s="88"/>
      <c r="EA477" s="88"/>
      <c r="EB477" s="88"/>
      <c r="EC477" s="88"/>
      <c r="ED477" s="88"/>
      <c r="EE477" s="88"/>
      <c r="EF477" s="88"/>
      <c r="EG477" s="88"/>
      <c r="EH477" s="88"/>
      <c r="EI477" s="88"/>
      <c r="EJ477" s="88"/>
      <c r="EK477" s="88"/>
      <c r="EL477" s="88"/>
      <c r="EM477" s="88"/>
      <c r="EN477" s="88"/>
      <c r="EO477" s="88"/>
      <c r="EP477" s="88"/>
      <c r="EQ477" s="88"/>
      <c r="ER477" s="88"/>
      <c r="ES477" s="88"/>
      <c r="ET477" s="88"/>
      <c r="EU477" s="88"/>
      <c r="EV477" s="88"/>
      <c r="EW477" s="88"/>
      <c r="EX477" s="88"/>
      <c r="EY477" s="88"/>
      <c r="EZ477" s="88"/>
      <c r="FA477" s="88"/>
      <c r="FB477" s="88"/>
      <c r="FC477" s="88"/>
      <c r="FD477" s="88"/>
      <c r="FE477" s="88"/>
      <c r="FF477" s="88"/>
      <c r="FG477" s="88"/>
      <c r="FH477" s="88"/>
      <c r="FI477" s="88"/>
      <c r="FJ477" s="88"/>
      <c r="FK477" s="88"/>
      <c r="FL477" s="88"/>
      <c r="FM477" s="88"/>
      <c r="FN477" s="88"/>
      <c r="FO477" s="88"/>
      <c r="FP477" s="88"/>
      <c r="FQ477" s="88"/>
      <c r="FR477" s="88"/>
      <c r="FS477" s="88"/>
      <c r="FT477" s="88"/>
      <c r="FU477" s="88"/>
      <c r="FV477" s="88"/>
      <c r="FW477" s="88"/>
      <c r="FX477" s="88"/>
      <c r="FY477" s="88"/>
      <c r="FZ477" s="88"/>
      <c r="GA477" s="88"/>
      <c r="GB477" s="88"/>
      <c r="GC477" s="88"/>
      <c r="GD477" s="88"/>
      <c r="GE477" s="88"/>
      <c r="GF477" s="88"/>
      <c r="GG477" s="88"/>
      <c r="GH477" s="88"/>
      <c r="GI477" s="88"/>
      <c r="GJ477" s="88"/>
      <c r="GK477" s="88"/>
      <c r="GL477" s="88"/>
      <c r="GM477" s="88"/>
      <c r="GN477" s="88"/>
      <c r="GO477" s="88"/>
      <c r="GP477" s="88"/>
      <c r="GQ477" s="88"/>
      <c r="GR477" s="88"/>
      <c r="GS477" s="88"/>
      <c r="GT477" s="88"/>
      <c r="GU477" s="88"/>
      <c r="GV477" s="88"/>
      <c r="GW477" s="88"/>
      <c r="GX477" s="88"/>
      <c r="GY477" s="88"/>
      <c r="GZ477" s="88"/>
      <c r="HA477" s="88"/>
      <c r="HB477" s="88"/>
      <c r="HC477" s="88"/>
      <c r="HD477" s="88"/>
      <c r="HE477" s="88"/>
      <c r="HF477" s="88"/>
      <c r="HG477" s="88"/>
      <c r="HH477" s="88"/>
      <c r="HI477" s="88"/>
      <c r="HJ477" s="88"/>
      <c r="HK477" s="88"/>
      <c r="HL477" s="88"/>
      <c r="HM477" s="88"/>
      <c r="HN477" s="88"/>
      <c r="HO477" s="88"/>
      <c r="HP477" s="88"/>
      <c r="HQ477" s="88"/>
      <c r="HR477" s="88"/>
      <c r="HS477" s="88"/>
      <c r="HT477" s="88"/>
      <c r="HU477" s="88"/>
      <c r="HV477" s="88"/>
      <c r="HW477" s="88"/>
      <c r="HX477" s="88"/>
      <c r="HY477" s="88"/>
      <c r="HZ477" s="88"/>
      <c r="IA477" s="88"/>
      <c r="IB477" s="88"/>
      <c r="IC477" s="88"/>
      <c r="ID477" s="88"/>
      <c r="IE477" s="88"/>
      <c r="IF477" s="88"/>
      <c r="IG477" s="88"/>
      <c r="IH477" s="88"/>
      <c r="II477" s="88"/>
      <c r="IJ477" s="88"/>
      <c r="IK477" s="88"/>
      <c r="IL477" s="88"/>
      <c r="IM477" s="88"/>
    </row>
    <row r="478" spans="1:247" s="84" customFormat="1" x14ac:dyDescent="0.25">
      <c r="A478" s="153" t="s">
        <v>148</v>
      </c>
      <c r="B478" s="153" t="s">
        <v>149</v>
      </c>
      <c r="C478" s="153" t="s">
        <v>599</v>
      </c>
      <c r="D478" s="153" t="s">
        <v>154</v>
      </c>
      <c r="E478" s="154">
        <v>0.42649999999999999</v>
      </c>
      <c r="F478" s="260"/>
      <c r="G478" s="82" t="str">
        <f t="shared" si="32"/>
        <v>X</v>
      </c>
      <c r="H478" s="82" t="str">
        <f t="shared" si="33"/>
        <v/>
      </c>
      <c r="I478" s="83" t="s">
        <v>150</v>
      </c>
      <c r="J478" s="83"/>
      <c r="K478" s="83"/>
      <c r="L478" s="83" t="s">
        <v>151</v>
      </c>
      <c r="M478" s="83"/>
      <c r="N478" s="88">
        <v>116</v>
      </c>
      <c r="O478" s="88">
        <v>272</v>
      </c>
      <c r="P478" s="155">
        <v>43984</v>
      </c>
      <c r="Q478" s="88"/>
      <c r="R478" s="88"/>
      <c r="U478" s="80"/>
      <c r="V478" s="80"/>
      <c r="W478" s="80"/>
      <c r="BB478" s="88"/>
      <c r="BC478" s="88"/>
      <c r="BD478" s="88"/>
      <c r="BE478" s="88"/>
      <c r="BF478" s="88"/>
      <c r="BG478" s="88"/>
      <c r="BH478" s="88"/>
      <c r="BI478" s="88"/>
      <c r="BJ478" s="88"/>
      <c r="BK478" s="88"/>
      <c r="BL478" s="88"/>
      <c r="BM478" s="88"/>
      <c r="BN478" s="88"/>
      <c r="BO478" s="88"/>
      <c r="BP478" s="88"/>
      <c r="BQ478" s="88"/>
      <c r="BR478" s="88"/>
      <c r="BS478" s="88"/>
      <c r="BT478" s="88"/>
      <c r="BU478" s="88"/>
      <c r="BV478" s="88"/>
      <c r="BW478" s="88"/>
      <c r="BX478" s="88"/>
      <c r="BY478" s="88"/>
      <c r="BZ478" s="88"/>
      <c r="CA478" s="88"/>
      <c r="CB478" s="88"/>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c r="DU478" s="88"/>
      <c r="DV478" s="88"/>
      <c r="DW478" s="88"/>
      <c r="DX478" s="88"/>
      <c r="DY478" s="88"/>
      <c r="DZ478" s="88"/>
      <c r="EA478" s="88"/>
      <c r="EB478" s="88"/>
      <c r="EC478" s="88"/>
      <c r="ED478" s="88"/>
      <c r="EE478" s="88"/>
      <c r="EF478" s="88"/>
      <c r="EG478" s="88"/>
      <c r="EH478" s="88"/>
      <c r="EI478" s="88"/>
      <c r="EJ478" s="88"/>
      <c r="EK478" s="88"/>
      <c r="EL478" s="88"/>
      <c r="EM478" s="88"/>
      <c r="EN478" s="88"/>
      <c r="EO478" s="88"/>
      <c r="EP478" s="88"/>
      <c r="EQ478" s="88"/>
      <c r="ER478" s="88"/>
      <c r="ES478" s="88"/>
      <c r="ET478" s="88"/>
      <c r="EU478" s="88"/>
      <c r="EV478" s="88"/>
      <c r="EW478" s="88"/>
      <c r="EX478" s="88"/>
      <c r="EY478" s="88"/>
      <c r="EZ478" s="88"/>
      <c r="FA478" s="88"/>
      <c r="FB478" s="88"/>
      <c r="FC478" s="88"/>
      <c r="FD478" s="88"/>
      <c r="FE478" s="88"/>
      <c r="FF478" s="88"/>
      <c r="FG478" s="88"/>
      <c r="FH478" s="88"/>
      <c r="FI478" s="88"/>
      <c r="FJ478" s="88"/>
      <c r="FK478" s="88"/>
      <c r="FL478" s="88"/>
      <c r="FM478" s="88"/>
      <c r="FN478" s="88"/>
      <c r="FO478" s="88"/>
      <c r="FP478" s="88"/>
      <c r="FQ478" s="88"/>
      <c r="FR478" s="88"/>
      <c r="FS478" s="88"/>
      <c r="FT478" s="88"/>
      <c r="FU478" s="88"/>
      <c r="FV478" s="88"/>
      <c r="FW478" s="88"/>
      <c r="FX478" s="88"/>
      <c r="FY478" s="88"/>
      <c r="FZ478" s="88"/>
      <c r="GA478" s="88"/>
      <c r="GB478" s="88"/>
      <c r="GC478" s="88"/>
      <c r="GD478" s="88"/>
      <c r="GE478" s="88"/>
      <c r="GF478" s="88"/>
      <c r="GG478" s="88"/>
      <c r="GH478" s="88"/>
      <c r="GI478" s="88"/>
      <c r="GJ478" s="88"/>
      <c r="GK478" s="88"/>
      <c r="GL478" s="88"/>
      <c r="GM478" s="88"/>
      <c r="GN478" s="88"/>
      <c r="GO478" s="88"/>
      <c r="GP478" s="88"/>
      <c r="GQ478" s="88"/>
      <c r="GR478" s="88"/>
      <c r="GS478" s="88"/>
      <c r="GT478" s="88"/>
      <c r="GU478" s="88"/>
      <c r="GV478" s="88"/>
      <c r="GW478" s="88"/>
      <c r="GX478" s="88"/>
      <c r="GY478" s="88"/>
      <c r="GZ478" s="88"/>
      <c r="HA478" s="88"/>
      <c r="HB478" s="88"/>
      <c r="HC478" s="88"/>
      <c r="HD478" s="88"/>
      <c r="HE478" s="88"/>
      <c r="HF478" s="88"/>
      <c r="HG478" s="88"/>
      <c r="HH478" s="88"/>
      <c r="HI478" s="88"/>
      <c r="HJ478" s="88"/>
      <c r="HK478" s="88"/>
      <c r="HL478" s="88"/>
      <c r="HM478" s="88"/>
      <c r="HN478" s="88"/>
      <c r="HO478" s="88"/>
      <c r="HP478" s="88"/>
      <c r="HQ478" s="88"/>
      <c r="HR478" s="88"/>
      <c r="HS478" s="88"/>
      <c r="HT478" s="88"/>
      <c r="HU478" s="88"/>
      <c r="HV478" s="88"/>
      <c r="HW478" s="88"/>
      <c r="HX478" s="88"/>
      <c r="HY478" s="88"/>
      <c r="HZ478" s="88"/>
      <c r="IA478" s="88"/>
      <c r="IB478" s="88"/>
      <c r="IC478" s="88"/>
      <c r="ID478" s="88"/>
      <c r="IE478" s="88"/>
      <c r="IF478" s="88"/>
      <c r="IG478" s="88"/>
      <c r="IH478" s="88"/>
      <c r="II478" s="88"/>
      <c r="IJ478" s="88"/>
      <c r="IK478" s="88"/>
      <c r="IL478" s="88"/>
      <c r="IM478" s="88"/>
    </row>
    <row r="479" spans="1:247" s="84" customFormat="1" x14ac:dyDescent="0.25">
      <c r="A479" s="153" t="s">
        <v>148</v>
      </c>
      <c r="B479" s="153" t="s">
        <v>149</v>
      </c>
      <c r="C479" s="153" t="s">
        <v>595</v>
      </c>
      <c r="D479" s="153" t="s">
        <v>152</v>
      </c>
      <c r="E479" s="154">
        <v>0.54259999999999997</v>
      </c>
      <c r="F479" s="260"/>
      <c r="G479" s="82" t="str">
        <f t="shared" si="32"/>
        <v>X</v>
      </c>
      <c r="H479" s="82" t="str">
        <f t="shared" si="33"/>
        <v/>
      </c>
      <c r="I479" s="83" t="s">
        <v>150</v>
      </c>
      <c r="J479" s="83"/>
      <c r="K479" s="83"/>
      <c r="L479" s="83" t="s">
        <v>151</v>
      </c>
      <c r="M479" s="83"/>
      <c r="N479" s="88">
        <v>261</v>
      </c>
      <c r="O479" s="88">
        <v>481</v>
      </c>
      <c r="P479" s="155">
        <v>43984</v>
      </c>
      <c r="Q479" s="88"/>
      <c r="R479" s="88"/>
      <c r="U479" s="80"/>
      <c r="V479" s="80"/>
      <c r="W479" s="80"/>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c r="DU479" s="88"/>
      <c r="DV479" s="88"/>
      <c r="DW479" s="88"/>
      <c r="DX479" s="88"/>
      <c r="DY479" s="88"/>
      <c r="DZ479" s="88"/>
      <c r="EA479" s="88"/>
      <c r="EB479" s="88"/>
      <c r="EC479" s="88"/>
      <c r="ED479" s="88"/>
      <c r="EE479" s="88"/>
      <c r="EF479" s="88"/>
      <c r="EG479" s="88"/>
      <c r="EH479" s="88"/>
      <c r="EI479" s="88"/>
      <c r="EJ479" s="88"/>
      <c r="EK479" s="88"/>
      <c r="EL479" s="88"/>
      <c r="EM479" s="88"/>
      <c r="EN479" s="88"/>
      <c r="EO479" s="88"/>
      <c r="EP479" s="88"/>
      <c r="EQ479" s="88"/>
      <c r="ER479" s="88"/>
      <c r="ES479" s="88"/>
      <c r="ET479" s="88"/>
      <c r="EU479" s="88"/>
      <c r="EV479" s="88"/>
      <c r="EW479" s="88"/>
      <c r="EX479" s="88"/>
      <c r="EY479" s="88"/>
      <c r="EZ479" s="88"/>
      <c r="FA479" s="88"/>
      <c r="FB479" s="88"/>
      <c r="FC479" s="88"/>
      <c r="FD479" s="88"/>
      <c r="FE479" s="88"/>
      <c r="FF479" s="88"/>
      <c r="FG479" s="88"/>
      <c r="FH479" s="88"/>
      <c r="FI479" s="88"/>
      <c r="FJ479" s="88"/>
      <c r="FK479" s="88"/>
      <c r="FL479" s="88"/>
      <c r="FM479" s="88"/>
      <c r="FN479" s="88"/>
      <c r="FO479" s="88"/>
      <c r="FP479" s="88"/>
      <c r="FQ479" s="88"/>
      <c r="FR479" s="88"/>
      <c r="FS479" s="88"/>
      <c r="FT479" s="88"/>
      <c r="FU479" s="88"/>
      <c r="FV479" s="88"/>
      <c r="FW479" s="88"/>
      <c r="FX479" s="88"/>
      <c r="FY479" s="88"/>
      <c r="FZ479" s="88"/>
      <c r="GA479" s="88"/>
      <c r="GB479" s="88"/>
      <c r="GC479" s="88"/>
      <c r="GD479" s="88"/>
      <c r="GE479" s="88"/>
      <c r="GF479" s="88"/>
      <c r="GG479" s="88"/>
      <c r="GH479" s="88"/>
      <c r="GI479" s="88"/>
      <c r="GJ479" s="88"/>
      <c r="GK479" s="88"/>
      <c r="GL479" s="88"/>
      <c r="GM479" s="88"/>
      <c r="GN479" s="88"/>
      <c r="GO479" s="88"/>
      <c r="GP479" s="88"/>
      <c r="GQ479" s="88"/>
      <c r="GR479" s="88"/>
      <c r="GS479" s="88"/>
      <c r="GT479" s="88"/>
      <c r="GU479" s="88"/>
      <c r="GV479" s="88"/>
      <c r="GW479" s="88"/>
      <c r="GX479" s="88"/>
      <c r="GY479" s="88"/>
      <c r="GZ479" s="88"/>
      <c r="HA479" s="88"/>
      <c r="HB479" s="88"/>
      <c r="HC479" s="88"/>
      <c r="HD479" s="88"/>
      <c r="HE479" s="88"/>
      <c r="HF479" s="88"/>
      <c r="HG479" s="88"/>
      <c r="HH479" s="88"/>
      <c r="HI479" s="88"/>
      <c r="HJ479" s="88"/>
      <c r="HK479" s="88"/>
      <c r="HL479" s="88"/>
      <c r="HM479" s="88"/>
      <c r="HN479" s="88"/>
      <c r="HO479" s="88"/>
      <c r="HP479" s="88"/>
      <c r="HQ479" s="88"/>
      <c r="HR479" s="88"/>
      <c r="HS479" s="88"/>
      <c r="HT479" s="88"/>
      <c r="HU479" s="88"/>
      <c r="HV479" s="88"/>
      <c r="HW479" s="88"/>
      <c r="HX479" s="88"/>
      <c r="HY479" s="88"/>
      <c r="HZ479" s="88"/>
      <c r="IA479" s="88"/>
      <c r="IB479" s="88"/>
      <c r="IC479" s="88"/>
      <c r="ID479" s="88"/>
      <c r="IE479" s="88"/>
      <c r="IF479" s="88"/>
      <c r="IG479" s="88"/>
      <c r="IH479" s="88"/>
      <c r="II479" s="88"/>
      <c r="IJ479" s="88"/>
      <c r="IK479" s="88"/>
      <c r="IL479" s="88"/>
      <c r="IM479" s="88"/>
    </row>
    <row r="480" spans="1:247" s="84" customFormat="1" x14ac:dyDescent="0.25">
      <c r="A480" s="153" t="s">
        <v>148</v>
      </c>
      <c r="B480" s="153" t="s">
        <v>149</v>
      </c>
      <c r="C480" s="153" t="s">
        <v>596</v>
      </c>
      <c r="D480" s="153" t="s">
        <v>1275</v>
      </c>
      <c r="E480" s="154">
        <v>0.48859999999999998</v>
      </c>
      <c r="F480" s="260"/>
      <c r="G480" s="82" t="str">
        <f t="shared" si="32"/>
        <v>X</v>
      </c>
      <c r="H480" s="82" t="str">
        <f t="shared" si="33"/>
        <v/>
      </c>
      <c r="I480" s="83" t="s">
        <v>150</v>
      </c>
      <c r="J480" s="83"/>
      <c r="K480" s="83"/>
      <c r="L480" s="83" t="s">
        <v>151</v>
      </c>
      <c r="M480" s="83"/>
      <c r="N480" s="88">
        <v>235</v>
      </c>
      <c r="O480" s="88">
        <v>481</v>
      </c>
      <c r="P480" s="155">
        <v>43984</v>
      </c>
      <c r="Q480" s="88"/>
      <c r="R480" s="88"/>
      <c r="U480" s="80"/>
      <c r="V480" s="80"/>
      <c r="W480" s="80"/>
      <c r="BB480" s="88"/>
      <c r="BC480" s="88"/>
      <c r="BD480" s="88"/>
      <c r="BE480" s="88"/>
      <c r="BF480" s="88"/>
      <c r="BG480" s="88"/>
      <c r="BH480" s="88"/>
      <c r="BI480" s="88"/>
      <c r="BJ480" s="88"/>
      <c r="BK480" s="88"/>
      <c r="BL480" s="88"/>
      <c r="BM480" s="88"/>
      <c r="BN480" s="88"/>
      <c r="BO480" s="88"/>
      <c r="BP480" s="88"/>
      <c r="BQ480" s="88"/>
      <c r="BR480" s="88"/>
      <c r="BS480" s="88"/>
      <c r="BT480" s="88"/>
      <c r="BU480" s="88"/>
      <c r="BV480" s="88"/>
      <c r="BW480" s="88"/>
      <c r="BX480" s="88"/>
      <c r="BY480" s="88"/>
      <c r="BZ480" s="88"/>
      <c r="CA480" s="88"/>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8"/>
      <c r="DZ480" s="88"/>
      <c r="EA480" s="88"/>
      <c r="EB480" s="88"/>
      <c r="EC480" s="88"/>
      <c r="ED480" s="88"/>
      <c r="EE480" s="88"/>
      <c r="EF480" s="88"/>
      <c r="EG480" s="88"/>
      <c r="EH480" s="88"/>
      <c r="EI480" s="88"/>
      <c r="EJ480" s="88"/>
      <c r="EK480" s="88"/>
      <c r="EL480" s="88"/>
      <c r="EM480" s="88"/>
      <c r="EN480" s="88"/>
      <c r="EO480" s="88"/>
      <c r="EP480" s="88"/>
      <c r="EQ480" s="88"/>
      <c r="ER480" s="88"/>
      <c r="ES480" s="88"/>
      <c r="ET480" s="88"/>
      <c r="EU480" s="88"/>
      <c r="EV480" s="88"/>
      <c r="EW480" s="88"/>
      <c r="EX480" s="88"/>
      <c r="EY480" s="88"/>
      <c r="EZ480" s="88"/>
      <c r="FA480" s="88"/>
      <c r="FB480" s="88"/>
      <c r="FC480" s="88"/>
      <c r="FD480" s="88"/>
      <c r="FE480" s="88"/>
      <c r="FF480" s="88"/>
      <c r="FG480" s="88"/>
      <c r="FH480" s="88"/>
      <c r="FI480" s="88"/>
      <c r="FJ480" s="88"/>
      <c r="FK480" s="88"/>
      <c r="FL480" s="88"/>
      <c r="FM480" s="88"/>
      <c r="FN480" s="88"/>
      <c r="FO480" s="88"/>
      <c r="FP480" s="88"/>
      <c r="FQ480" s="88"/>
      <c r="FR480" s="88"/>
      <c r="FS480" s="88"/>
      <c r="FT480" s="88"/>
      <c r="FU480" s="88"/>
      <c r="FV480" s="88"/>
      <c r="FW480" s="88"/>
      <c r="FX480" s="88"/>
      <c r="FY480" s="88"/>
      <c r="FZ480" s="88"/>
      <c r="GA480" s="88"/>
      <c r="GB480" s="88"/>
      <c r="GC480" s="88"/>
      <c r="GD480" s="88"/>
      <c r="GE480" s="88"/>
      <c r="GF480" s="88"/>
      <c r="GG480" s="88"/>
      <c r="GH480" s="88"/>
      <c r="GI480" s="88"/>
      <c r="GJ480" s="88"/>
      <c r="GK480" s="88"/>
      <c r="GL480" s="88"/>
      <c r="GM480" s="88"/>
      <c r="GN480" s="88"/>
      <c r="GO480" s="88"/>
      <c r="GP480" s="88"/>
      <c r="GQ480" s="88"/>
      <c r="GR480" s="88"/>
      <c r="GS480" s="88"/>
      <c r="GT480" s="88"/>
      <c r="GU480" s="88"/>
      <c r="GV480" s="88"/>
      <c r="GW480" s="88"/>
      <c r="GX480" s="88"/>
      <c r="GY480" s="88"/>
      <c r="GZ480" s="88"/>
      <c r="HA480" s="88"/>
      <c r="HB480" s="88"/>
      <c r="HC480" s="88"/>
      <c r="HD480" s="88"/>
      <c r="HE480" s="88"/>
      <c r="HF480" s="88"/>
      <c r="HG480" s="88"/>
      <c r="HH480" s="88"/>
      <c r="HI480" s="88"/>
      <c r="HJ480" s="88"/>
      <c r="HK480" s="88"/>
      <c r="HL480" s="88"/>
      <c r="HM480" s="88"/>
      <c r="HN480" s="88"/>
      <c r="HO480" s="88"/>
      <c r="HP480" s="88"/>
      <c r="HQ480" s="88"/>
      <c r="HR480" s="88"/>
      <c r="HS480" s="88"/>
      <c r="HT480" s="88"/>
      <c r="HU480" s="88"/>
      <c r="HV480" s="88"/>
      <c r="HW480" s="88"/>
      <c r="HX480" s="88"/>
      <c r="HY480" s="88"/>
      <c r="HZ480" s="88"/>
      <c r="IA480" s="88"/>
      <c r="IB480" s="88"/>
      <c r="IC480" s="88"/>
      <c r="ID480" s="88"/>
      <c r="IE480" s="88"/>
      <c r="IF480" s="88"/>
      <c r="IG480" s="88"/>
      <c r="IH480" s="88"/>
      <c r="II480" s="88"/>
      <c r="IJ480" s="88"/>
      <c r="IK480" s="88"/>
      <c r="IL480" s="88"/>
      <c r="IM480" s="88"/>
    </row>
    <row r="481" spans="1:247" s="84" customFormat="1" x14ac:dyDescent="0.25">
      <c r="A481" s="153" t="s">
        <v>148</v>
      </c>
      <c r="B481" s="153" t="s">
        <v>149</v>
      </c>
      <c r="C481" s="153" t="s">
        <v>597</v>
      </c>
      <c r="D481" s="153" t="s">
        <v>1276</v>
      </c>
      <c r="E481" s="154">
        <v>0.3407</v>
      </c>
      <c r="F481" s="260"/>
      <c r="G481" s="82" t="str">
        <f t="shared" si="32"/>
        <v/>
      </c>
      <c r="H481" s="82" t="str">
        <f t="shared" si="33"/>
        <v>X</v>
      </c>
      <c r="I481" s="83" t="s">
        <v>150</v>
      </c>
      <c r="J481" s="83"/>
      <c r="K481" s="83"/>
      <c r="L481" s="83" t="s">
        <v>151</v>
      </c>
      <c r="M481" s="83"/>
      <c r="N481" s="88">
        <v>292</v>
      </c>
      <c r="O481" s="88">
        <v>857</v>
      </c>
      <c r="P481" s="155">
        <v>43984</v>
      </c>
      <c r="Q481" s="88"/>
      <c r="R481" s="88"/>
      <c r="U481" s="80"/>
      <c r="V481" s="80"/>
      <c r="W481" s="80"/>
      <c r="AN481" s="88"/>
      <c r="AO481" s="88"/>
      <c r="BB481" s="88"/>
      <c r="BC481" s="88"/>
      <c r="BD481" s="88"/>
      <c r="BE481" s="88"/>
      <c r="BF481" s="88"/>
      <c r="BG481" s="88"/>
      <c r="BH481" s="88"/>
      <c r="BI481" s="88"/>
      <c r="BJ481" s="88"/>
      <c r="BK481" s="88"/>
      <c r="BL481" s="88"/>
      <c r="BM481" s="88"/>
      <c r="BN481" s="88"/>
      <c r="BO481" s="88"/>
      <c r="BP481" s="88"/>
      <c r="BQ481" s="88"/>
      <c r="BR481" s="88"/>
      <c r="BS481" s="88"/>
      <c r="BT481" s="88"/>
      <c r="BU481" s="88"/>
      <c r="BV481" s="88"/>
      <c r="BW481" s="88"/>
      <c r="BX481" s="88"/>
      <c r="BY481" s="88"/>
      <c r="BZ481" s="88"/>
      <c r="CA481" s="88"/>
      <c r="CB481" s="88"/>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c r="DU481" s="88"/>
      <c r="DV481" s="88"/>
      <c r="DW481" s="88"/>
      <c r="DX481" s="88"/>
      <c r="DY481" s="88"/>
      <c r="DZ481" s="88"/>
      <c r="EA481" s="88"/>
      <c r="EB481" s="88"/>
      <c r="EC481" s="88"/>
      <c r="ED481" s="88"/>
      <c r="EE481" s="88"/>
      <c r="EF481" s="88"/>
      <c r="EG481" s="88"/>
      <c r="EH481" s="88"/>
      <c r="EI481" s="88"/>
      <c r="EJ481" s="88"/>
      <c r="EK481" s="88"/>
      <c r="EL481" s="88"/>
      <c r="EM481" s="88"/>
      <c r="EN481" s="88"/>
      <c r="EO481" s="88"/>
      <c r="EP481" s="88"/>
      <c r="EQ481" s="88"/>
      <c r="ER481" s="88"/>
      <c r="ES481" s="88"/>
      <c r="ET481" s="88"/>
      <c r="EU481" s="88"/>
      <c r="EV481" s="88"/>
      <c r="EW481" s="88"/>
      <c r="EX481" s="88"/>
      <c r="EY481" s="88"/>
      <c r="EZ481" s="88"/>
      <c r="FA481" s="88"/>
      <c r="FB481" s="88"/>
      <c r="FC481" s="88"/>
      <c r="FD481" s="88"/>
      <c r="FE481" s="88"/>
      <c r="FF481" s="88"/>
      <c r="FG481" s="88"/>
      <c r="FH481" s="88"/>
      <c r="FI481" s="88"/>
      <c r="FJ481" s="88"/>
      <c r="FK481" s="88"/>
      <c r="FL481" s="88"/>
      <c r="FM481" s="88"/>
      <c r="FN481" s="88"/>
      <c r="FO481" s="88"/>
      <c r="FP481" s="88"/>
      <c r="FQ481" s="88"/>
      <c r="FR481" s="88"/>
      <c r="FS481" s="88"/>
      <c r="FT481" s="88"/>
      <c r="FU481" s="88"/>
      <c r="FV481" s="88"/>
      <c r="FW481" s="88"/>
      <c r="FX481" s="88"/>
      <c r="FY481" s="88"/>
      <c r="FZ481" s="88"/>
      <c r="GA481" s="88"/>
      <c r="GB481" s="88"/>
      <c r="GC481" s="88"/>
      <c r="GD481" s="88"/>
      <c r="GE481" s="88"/>
      <c r="GF481" s="88"/>
      <c r="GG481" s="88"/>
      <c r="GH481" s="88"/>
      <c r="GI481" s="88"/>
      <c r="GJ481" s="88"/>
      <c r="GK481" s="88"/>
      <c r="GL481" s="88"/>
      <c r="GM481" s="88"/>
      <c r="GN481" s="88"/>
      <c r="GO481" s="88"/>
      <c r="GP481" s="88"/>
      <c r="GQ481" s="88"/>
      <c r="GR481" s="88"/>
      <c r="GS481" s="88"/>
      <c r="GT481" s="88"/>
      <c r="GU481" s="88"/>
      <c r="GV481" s="88"/>
      <c r="GW481" s="88"/>
      <c r="GX481" s="88"/>
      <c r="GY481" s="88"/>
      <c r="GZ481" s="88"/>
      <c r="HA481" s="88"/>
      <c r="HB481" s="88"/>
      <c r="HC481" s="88"/>
      <c r="HD481" s="88"/>
      <c r="HE481" s="88"/>
      <c r="HF481" s="88"/>
      <c r="HG481" s="88"/>
      <c r="HH481" s="88"/>
      <c r="HI481" s="88"/>
      <c r="HJ481" s="88"/>
      <c r="HK481" s="88"/>
      <c r="HL481" s="88"/>
      <c r="HM481" s="88"/>
      <c r="HN481" s="88"/>
      <c r="HO481" s="88"/>
      <c r="HP481" s="88"/>
      <c r="HQ481" s="88"/>
      <c r="HR481" s="88"/>
      <c r="HS481" s="88"/>
      <c r="HT481" s="88"/>
      <c r="HU481" s="88"/>
      <c r="HV481" s="88"/>
      <c r="HW481" s="88"/>
      <c r="HX481" s="88"/>
      <c r="HY481" s="88"/>
      <c r="HZ481" s="88"/>
      <c r="IA481" s="88"/>
      <c r="IB481" s="88"/>
      <c r="IC481" s="88"/>
      <c r="ID481" s="88"/>
      <c r="IE481" s="88"/>
      <c r="IF481" s="88"/>
      <c r="IG481" s="88"/>
      <c r="IH481" s="88"/>
      <c r="II481" s="88"/>
      <c r="IJ481" s="88"/>
      <c r="IK481" s="88"/>
      <c r="IL481" s="88"/>
      <c r="IM481" s="88"/>
    </row>
    <row r="482" spans="1:247" s="84" customFormat="1" x14ac:dyDescent="0.25">
      <c r="A482" s="153" t="s">
        <v>148</v>
      </c>
      <c r="B482" s="153" t="s">
        <v>149</v>
      </c>
      <c r="C482" s="153" t="s">
        <v>598</v>
      </c>
      <c r="D482" s="153" t="s">
        <v>153</v>
      </c>
      <c r="E482" s="154">
        <v>0.56659999999999999</v>
      </c>
      <c r="F482" s="260"/>
      <c r="G482" s="82" t="str">
        <f t="shared" si="32"/>
        <v>X</v>
      </c>
      <c r="H482" s="82" t="str">
        <f t="shared" si="33"/>
        <v/>
      </c>
      <c r="I482" s="83" t="s">
        <v>150</v>
      </c>
      <c r="J482" s="83"/>
      <c r="K482" s="83"/>
      <c r="L482" s="83" t="s">
        <v>151</v>
      </c>
      <c r="M482" s="83"/>
      <c r="N482" s="88">
        <v>366</v>
      </c>
      <c r="O482" s="88">
        <v>646</v>
      </c>
      <c r="P482" s="155">
        <v>43984</v>
      </c>
      <c r="Q482" s="88"/>
      <c r="R482" s="88"/>
      <c r="U482" s="80"/>
      <c r="V482" s="80"/>
      <c r="W482" s="80"/>
      <c r="AN482" s="88"/>
      <c r="AO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c r="BY482" s="88"/>
      <c r="BZ482" s="88"/>
      <c r="CA482" s="88"/>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c r="DU482" s="88"/>
      <c r="DV482" s="88"/>
      <c r="DW482" s="88"/>
      <c r="DX482" s="88"/>
      <c r="DY482" s="88"/>
      <c r="DZ482" s="88"/>
      <c r="EA482" s="88"/>
      <c r="EB482" s="88"/>
      <c r="EC482" s="88"/>
      <c r="ED482" s="88"/>
      <c r="EE482" s="88"/>
      <c r="EF482" s="88"/>
      <c r="EG482" s="88"/>
      <c r="EH482" s="88"/>
      <c r="EI482" s="88"/>
      <c r="EJ482" s="88"/>
      <c r="EK482" s="88"/>
      <c r="EL482" s="88"/>
      <c r="EM482" s="88"/>
      <c r="EN482" s="88"/>
      <c r="EO482" s="88"/>
      <c r="EP482" s="88"/>
      <c r="EQ482" s="88"/>
      <c r="ER482" s="88"/>
      <c r="ES482" s="88"/>
      <c r="ET482" s="88"/>
      <c r="EU482" s="88"/>
      <c r="EV482" s="88"/>
      <c r="EW482" s="88"/>
      <c r="EX482" s="88"/>
      <c r="EY482" s="88"/>
      <c r="EZ482" s="88"/>
      <c r="FA482" s="88"/>
      <c r="FB482" s="88"/>
      <c r="FC482" s="88"/>
      <c r="FD482" s="88"/>
      <c r="FE482" s="88"/>
      <c r="FF482" s="88"/>
      <c r="FG482" s="88"/>
      <c r="FH482" s="88"/>
      <c r="FI482" s="88"/>
      <c r="FJ482" s="88"/>
      <c r="FK482" s="88"/>
      <c r="FL482" s="88"/>
      <c r="FM482" s="88"/>
      <c r="FN482" s="88"/>
      <c r="FO482" s="88"/>
      <c r="FP482" s="88"/>
      <c r="FQ482" s="88"/>
      <c r="FR482" s="88"/>
      <c r="FS482" s="88"/>
      <c r="FT482" s="88"/>
      <c r="FU482" s="88"/>
      <c r="FV482" s="88"/>
      <c r="FW482" s="88"/>
      <c r="FX482" s="88"/>
      <c r="FY482" s="88"/>
      <c r="FZ482" s="88"/>
      <c r="GA482" s="88"/>
      <c r="GB482" s="88"/>
      <c r="GC482" s="88"/>
      <c r="GD482" s="88"/>
      <c r="GE482" s="88"/>
      <c r="GF482" s="88"/>
      <c r="GG482" s="88"/>
      <c r="GH482" s="88"/>
      <c r="GI482" s="88"/>
      <c r="GJ482" s="88"/>
      <c r="GK482" s="88"/>
      <c r="GL482" s="88"/>
      <c r="GM482" s="88"/>
      <c r="GN482" s="88"/>
      <c r="GO482" s="88"/>
      <c r="GP482" s="88"/>
      <c r="GQ482" s="88"/>
      <c r="GR482" s="88"/>
      <c r="GS482" s="88"/>
      <c r="GT482" s="88"/>
      <c r="GU482" s="88"/>
      <c r="GV482" s="88"/>
      <c r="GW482" s="88"/>
      <c r="GX482" s="88"/>
      <c r="GY482" s="88"/>
      <c r="GZ482" s="88"/>
      <c r="HA482" s="88"/>
      <c r="HB482" s="88"/>
      <c r="HC482" s="88"/>
      <c r="HD482" s="88"/>
      <c r="HE482" s="88"/>
      <c r="HF482" s="88"/>
      <c r="HG482" s="88"/>
      <c r="HH482" s="88"/>
      <c r="HI482" s="88"/>
      <c r="HJ482" s="88"/>
      <c r="HK482" s="88"/>
      <c r="HL482" s="88"/>
      <c r="HM482" s="88"/>
      <c r="HN482" s="88"/>
      <c r="HO482" s="88"/>
      <c r="HP482" s="88"/>
      <c r="HQ482" s="88"/>
      <c r="HR482" s="88"/>
      <c r="HS482" s="88"/>
      <c r="HT482" s="88"/>
      <c r="HU482" s="88"/>
      <c r="HV482" s="88"/>
      <c r="HW482" s="88"/>
      <c r="HX482" s="88"/>
      <c r="HY482" s="88"/>
      <c r="HZ482" s="88"/>
      <c r="IA482" s="88"/>
      <c r="IB482" s="88"/>
      <c r="IC482" s="88"/>
      <c r="ID482" s="88"/>
      <c r="IE482" s="88"/>
      <c r="IF482" s="88"/>
      <c r="IG482" s="88"/>
      <c r="IH482" s="88"/>
      <c r="II482" s="88"/>
      <c r="IJ482" s="88"/>
      <c r="IK482" s="88"/>
      <c r="IL482" s="88"/>
      <c r="IM482" s="88"/>
    </row>
    <row r="483" spans="1:247" s="84" customFormat="1" x14ac:dyDescent="0.25">
      <c r="A483" s="153" t="s">
        <v>148</v>
      </c>
      <c r="B483" s="153" t="s">
        <v>149</v>
      </c>
      <c r="C483" s="153" t="s">
        <v>594</v>
      </c>
      <c r="D483" s="153" t="s">
        <v>1274</v>
      </c>
      <c r="E483" s="154">
        <v>0.46689999999999998</v>
      </c>
      <c r="F483" s="260"/>
      <c r="G483" s="82" t="str">
        <f t="shared" si="32"/>
        <v>X</v>
      </c>
      <c r="H483" s="82" t="str">
        <f t="shared" si="33"/>
        <v/>
      </c>
      <c r="I483" s="83" t="s">
        <v>150</v>
      </c>
      <c r="J483" s="83"/>
      <c r="K483" s="83"/>
      <c r="L483" s="83" t="s">
        <v>151</v>
      </c>
      <c r="M483" s="83"/>
      <c r="N483" s="88">
        <v>113</v>
      </c>
      <c r="O483" s="88">
        <v>242</v>
      </c>
      <c r="P483" s="155">
        <v>43984</v>
      </c>
      <c r="Q483" s="88"/>
      <c r="R483" s="88"/>
      <c r="U483" s="80"/>
      <c r="V483" s="80"/>
      <c r="W483" s="80"/>
      <c r="BB483" s="88"/>
      <c r="BC483" s="88"/>
      <c r="BD483" s="88"/>
      <c r="BE483" s="88"/>
      <c r="BF483" s="88"/>
      <c r="BG483" s="88"/>
      <c r="BH483" s="88"/>
      <c r="BI483" s="88"/>
      <c r="BJ483" s="88"/>
      <c r="BK483" s="88"/>
      <c r="BL483" s="88"/>
      <c r="BM483" s="88"/>
      <c r="BN483" s="88"/>
      <c r="BO483" s="88"/>
      <c r="BP483" s="88"/>
      <c r="BQ483" s="88"/>
      <c r="BR483" s="88"/>
      <c r="BS483" s="88"/>
      <c r="BT483" s="88"/>
      <c r="BU483" s="88"/>
      <c r="BV483" s="88"/>
      <c r="BW483" s="88"/>
      <c r="BX483" s="88"/>
      <c r="BY483" s="88"/>
      <c r="BZ483" s="88"/>
      <c r="CA483" s="88"/>
      <c r="CB483" s="88"/>
      <c r="CC483" s="88"/>
      <c r="CD483" s="88"/>
      <c r="CE483" s="88"/>
      <c r="CF483" s="88"/>
      <c r="CG483" s="88"/>
      <c r="CH483" s="88"/>
      <c r="CI483" s="88"/>
      <c r="CJ483" s="88"/>
      <c r="CK483" s="88"/>
      <c r="CL483" s="88"/>
      <c r="CM483" s="88"/>
      <c r="CN483" s="88"/>
      <c r="CO483" s="88"/>
      <c r="CP483" s="88"/>
      <c r="CQ483" s="88"/>
      <c r="CR483" s="88"/>
      <c r="CS483" s="88"/>
      <c r="CT483" s="88"/>
      <c r="CU483" s="88"/>
      <c r="CV483" s="88"/>
      <c r="CW483" s="88"/>
      <c r="CX483" s="88"/>
      <c r="CY483" s="88"/>
      <c r="CZ483" s="88"/>
      <c r="DA483" s="88"/>
      <c r="DB483" s="88"/>
      <c r="DC483" s="88"/>
      <c r="DD483" s="88"/>
      <c r="DE483" s="88"/>
      <c r="DF483" s="88"/>
      <c r="DG483" s="88"/>
      <c r="DH483" s="88"/>
      <c r="DI483" s="88"/>
      <c r="DJ483" s="88"/>
      <c r="DK483" s="88"/>
      <c r="DL483" s="88"/>
      <c r="DM483" s="88"/>
      <c r="DN483" s="88"/>
      <c r="DO483" s="88"/>
      <c r="DP483" s="88"/>
      <c r="DQ483" s="88"/>
      <c r="DR483" s="88"/>
      <c r="DS483" s="88"/>
      <c r="DT483" s="88"/>
      <c r="DU483" s="88"/>
      <c r="DV483" s="88"/>
      <c r="DW483" s="88"/>
      <c r="DX483" s="88"/>
      <c r="DY483" s="88"/>
      <c r="DZ483" s="88"/>
      <c r="EA483" s="88"/>
      <c r="EB483" s="88"/>
      <c r="EC483" s="88"/>
      <c r="ED483" s="88"/>
      <c r="EE483" s="88"/>
      <c r="EF483" s="88"/>
      <c r="EG483" s="88"/>
      <c r="EH483" s="88"/>
      <c r="EI483" s="88"/>
      <c r="EJ483" s="88"/>
      <c r="EK483" s="88"/>
      <c r="EL483" s="88"/>
      <c r="EM483" s="88"/>
      <c r="EN483" s="88"/>
      <c r="EO483" s="88"/>
      <c r="EP483" s="88"/>
      <c r="EQ483" s="88"/>
      <c r="ER483" s="88"/>
      <c r="ES483" s="88"/>
      <c r="ET483" s="88"/>
      <c r="EU483" s="88"/>
      <c r="EV483" s="88"/>
      <c r="EW483" s="88"/>
      <c r="EX483" s="88"/>
      <c r="EY483" s="88"/>
      <c r="EZ483" s="88"/>
      <c r="FA483" s="88"/>
      <c r="FB483" s="88"/>
      <c r="FC483" s="88"/>
      <c r="FD483" s="88"/>
      <c r="FE483" s="88"/>
      <c r="FF483" s="88"/>
      <c r="FG483" s="88"/>
      <c r="FH483" s="88"/>
      <c r="FI483" s="88"/>
      <c r="FJ483" s="88"/>
      <c r="FK483" s="88"/>
      <c r="FL483" s="88"/>
      <c r="FM483" s="88"/>
      <c r="FN483" s="88"/>
      <c r="FO483" s="88"/>
      <c r="FP483" s="88"/>
      <c r="FQ483" s="88"/>
      <c r="FR483" s="88"/>
      <c r="FS483" s="88"/>
      <c r="FT483" s="88"/>
      <c r="FU483" s="88"/>
      <c r="FV483" s="88"/>
      <c r="FW483" s="88"/>
      <c r="FX483" s="88"/>
      <c r="FY483" s="88"/>
      <c r="FZ483" s="88"/>
      <c r="GA483" s="88"/>
      <c r="GB483" s="88"/>
      <c r="GC483" s="88"/>
      <c r="GD483" s="88"/>
      <c r="GE483" s="88"/>
      <c r="GF483" s="88"/>
      <c r="GG483" s="88"/>
      <c r="GH483" s="88"/>
      <c r="GI483" s="88"/>
      <c r="GJ483" s="88"/>
      <c r="GK483" s="88"/>
      <c r="GL483" s="88"/>
      <c r="GM483" s="88"/>
      <c r="GN483" s="88"/>
      <c r="GO483" s="88"/>
      <c r="GP483" s="88"/>
      <c r="GQ483" s="88"/>
      <c r="GR483" s="88"/>
      <c r="GS483" s="88"/>
      <c r="GT483" s="88"/>
      <c r="GU483" s="88"/>
      <c r="GV483" s="88"/>
      <c r="GW483" s="88"/>
      <c r="GX483" s="88"/>
      <c r="GY483" s="88"/>
      <c r="GZ483" s="88"/>
      <c r="HA483" s="88"/>
      <c r="HB483" s="88"/>
      <c r="HC483" s="88"/>
      <c r="HD483" s="88"/>
      <c r="HE483" s="88"/>
      <c r="HF483" s="88"/>
      <c r="HG483" s="88"/>
      <c r="HH483" s="88"/>
      <c r="HI483" s="88"/>
      <c r="HJ483" s="88"/>
      <c r="HK483" s="88"/>
      <c r="HL483" s="88"/>
      <c r="HM483" s="88"/>
      <c r="HN483" s="88"/>
      <c r="HO483" s="88"/>
      <c r="HP483" s="88"/>
      <c r="HQ483" s="88"/>
      <c r="HR483" s="88"/>
      <c r="HS483" s="88"/>
      <c r="HT483" s="88"/>
      <c r="HU483" s="88"/>
      <c r="HV483" s="88"/>
      <c r="HW483" s="88"/>
      <c r="HX483" s="88"/>
      <c r="HY483" s="88"/>
      <c r="HZ483" s="88"/>
      <c r="IA483" s="88"/>
      <c r="IB483" s="88"/>
      <c r="IC483" s="88"/>
      <c r="ID483" s="88"/>
      <c r="IE483" s="88"/>
      <c r="IF483" s="88"/>
      <c r="IG483" s="88"/>
      <c r="IH483" s="88"/>
      <c r="II483" s="88"/>
      <c r="IJ483" s="88"/>
      <c r="IK483" s="88"/>
      <c r="IL483" s="88"/>
      <c r="IM483" s="88"/>
    </row>
    <row r="484" spans="1:247" s="127" customFormat="1" x14ac:dyDescent="0.25">
      <c r="A484" s="176"/>
      <c r="B484" s="176"/>
      <c r="C484" s="176"/>
      <c r="D484" s="120" t="s">
        <v>2511</v>
      </c>
      <c r="E484" s="177">
        <f>N484/O484</f>
        <v>0.47914072229140725</v>
      </c>
      <c r="F484" s="135"/>
      <c r="G484" s="122"/>
      <c r="H484" s="122"/>
      <c r="I484" s="123"/>
      <c r="J484" s="123"/>
      <c r="K484" s="123"/>
      <c r="L484" s="123"/>
      <c r="M484" s="123"/>
      <c r="N484" s="130">
        <f>SUM(N477:N483)</f>
        <v>1539</v>
      </c>
      <c r="O484" s="130">
        <f>SUM(O477:O483)</f>
        <v>3212</v>
      </c>
      <c r="P484" s="178"/>
      <c r="Q484" s="130"/>
      <c r="R484" s="136"/>
      <c r="U484" s="126"/>
      <c r="V484" s="126"/>
      <c r="W484" s="126"/>
      <c r="BB484" s="136"/>
      <c r="BC484" s="136"/>
      <c r="BD484" s="136"/>
      <c r="BE484" s="136"/>
      <c r="BF484" s="136"/>
      <c r="BG484" s="136"/>
      <c r="BH484" s="136"/>
      <c r="BI484" s="136"/>
      <c r="BJ484" s="136"/>
      <c r="BK484" s="136"/>
      <c r="BL484" s="136"/>
      <c r="BM484" s="136"/>
      <c r="BN484" s="136"/>
      <c r="BO484" s="136"/>
      <c r="BP484" s="136"/>
      <c r="BQ484" s="136"/>
      <c r="BR484" s="136"/>
      <c r="BS484" s="136"/>
      <c r="BT484" s="136"/>
      <c r="BU484" s="136"/>
      <c r="BV484" s="136"/>
      <c r="BW484" s="136"/>
      <c r="BX484" s="136"/>
      <c r="BY484" s="136"/>
      <c r="BZ484" s="136"/>
      <c r="CA484" s="136"/>
      <c r="CB484" s="136"/>
      <c r="CC484" s="136"/>
      <c r="CD484" s="136"/>
      <c r="CE484" s="136"/>
      <c r="CF484" s="136"/>
      <c r="CG484" s="136"/>
      <c r="CH484" s="136"/>
      <c r="CI484" s="136"/>
      <c r="CJ484" s="136"/>
      <c r="CK484" s="136"/>
      <c r="CL484" s="136"/>
      <c r="CM484" s="136"/>
      <c r="CN484" s="136"/>
      <c r="CO484" s="136"/>
      <c r="CP484" s="136"/>
      <c r="CQ484" s="136"/>
      <c r="CR484" s="136"/>
      <c r="CS484" s="136"/>
      <c r="CT484" s="136"/>
      <c r="CU484" s="136"/>
      <c r="CV484" s="136"/>
      <c r="CW484" s="136"/>
      <c r="CX484" s="136"/>
      <c r="CY484" s="136"/>
      <c r="CZ484" s="136"/>
      <c r="DA484" s="136"/>
      <c r="DB484" s="136"/>
      <c r="DC484" s="136"/>
      <c r="DD484" s="136"/>
      <c r="DE484" s="136"/>
      <c r="DF484" s="136"/>
      <c r="DG484" s="136"/>
      <c r="DH484" s="136"/>
      <c r="DI484" s="136"/>
      <c r="DJ484" s="136"/>
      <c r="DK484" s="136"/>
      <c r="DL484" s="136"/>
      <c r="DM484" s="136"/>
      <c r="DN484" s="136"/>
      <c r="DO484" s="136"/>
      <c r="DP484" s="136"/>
      <c r="DQ484" s="136"/>
      <c r="DR484" s="136"/>
      <c r="DS484" s="136"/>
      <c r="DT484" s="136"/>
      <c r="DU484" s="136"/>
      <c r="DV484" s="136"/>
      <c r="DW484" s="136"/>
      <c r="DX484" s="136"/>
      <c r="DY484" s="136"/>
      <c r="DZ484" s="136"/>
      <c r="EA484" s="136"/>
      <c r="EB484" s="136"/>
      <c r="EC484" s="136"/>
      <c r="ED484" s="136"/>
      <c r="EE484" s="136"/>
      <c r="EF484" s="136"/>
      <c r="EG484" s="136"/>
      <c r="EH484" s="136"/>
      <c r="EI484" s="136"/>
      <c r="EJ484" s="136"/>
      <c r="EK484" s="136"/>
      <c r="EL484" s="136"/>
      <c r="EM484" s="136"/>
      <c r="EN484" s="136"/>
      <c r="EO484" s="136"/>
      <c r="EP484" s="136"/>
      <c r="EQ484" s="136"/>
      <c r="ER484" s="136"/>
      <c r="ES484" s="136"/>
      <c r="ET484" s="136"/>
      <c r="EU484" s="136"/>
      <c r="EV484" s="136"/>
      <c r="EW484" s="136"/>
      <c r="EX484" s="136"/>
      <c r="EY484" s="136"/>
      <c r="EZ484" s="136"/>
      <c r="FA484" s="136"/>
      <c r="FB484" s="136"/>
      <c r="FC484" s="136"/>
      <c r="FD484" s="136"/>
      <c r="FE484" s="136"/>
      <c r="FF484" s="136"/>
      <c r="FG484" s="136"/>
      <c r="FH484" s="136"/>
      <c r="FI484" s="136"/>
      <c r="FJ484" s="136"/>
      <c r="FK484" s="136"/>
      <c r="FL484" s="136"/>
      <c r="FM484" s="136"/>
      <c r="FN484" s="136"/>
      <c r="FO484" s="136"/>
      <c r="FP484" s="136"/>
      <c r="FQ484" s="136"/>
      <c r="FR484" s="136"/>
      <c r="FS484" s="136"/>
      <c r="FT484" s="136"/>
      <c r="FU484" s="136"/>
      <c r="FV484" s="136"/>
      <c r="FW484" s="136"/>
      <c r="FX484" s="136"/>
      <c r="FY484" s="136"/>
      <c r="FZ484" s="136"/>
      <c r="GA484" s="136"/>
      <c r="GB484" s="136"/>
      <c r="GC484" s="136"/>
      <c r="GD484" s="136"/>
      <c r="GE484" s="136"/>
      <c r="GF484" s="136"/>
      <c r="GG484" s="136"/>
      <c r="GH484" s="136"/>
      <c r="GI484" s="136"/>
      <c r="GJ484" s="136"/>
      <c r="GK484" s="136"/>
      <c r="GL484" s="136"/>
      <c r="GM484" s="136"/>
      <c r="GN484" s="136"/>
      <c r="GO484" s="136"/>
      <c r="GP484" s="136"/>
      <c r="GQ484" s="136"/>
      <c r="GR484" s="136"/>
      <c r="GS484" s="136"/>
      <c r="GT484" s="136"/>
      <c r="GU484" s="136"/>
      <c r="GV484" s="136"/>
      <c r="GW484" s="136"/>
      <c r="GX484" s="136"/>
      <c r="GY484" s="136"/>
      <c r="GZ484" s="136"/>
      <c r="HA484" s="136"/>
      <c r="HB484" s="136"/>
      <c r="HC484" s="136"/>
      <c r="HD484" s="136"/>
      <c r="HE484" s="136"/>
      <c r="HF484" s="136"/>
      <c r="HG484" s="136"/>
      <c r="HH484" s="136"/>
      <c r="HI484" s="136"/>
      <c r="HJ484" s="136"/>
      <c r="HK484" s="136"/>
      <c r="HL484" s="136"/>
      <c r="HM484" s="136"/>
      <c r="HN484" s="136"/>
      <c r="HO484" s="136"/>
      <c r="HP484" s="136"/>
      <c r="HQ484" s="136"/>
      <c r="HR484" s="136"/>
      <c r="HS484" s="136"/>
      <c r="HT484" s="136"/>
      <c r="HU484" s="136"/>
      <c r="HV484" s="136"/>
      <c r="HW484" s="136"/>
      <c r="HX484" s="136"/>
      <c r="HY484" s="136"/>
      <c r="HZ484" s="136"/>
      <c r="IA484" s="136"/>
      <c r="IB484" s="136"/>
      <c r="IC484" s="136"/>
      <c r="ID484" s="136"/>
      <c r="IE484" s="136"/>
      <c r="IF484" s="136"/>
      <c r="IG484" s="136"/>
      <c r="IH484" s="136"/>
      <c r="II484" s="136"/>
      <c r="IJ484" s="136"/>
      <c r="IK484" s="136"/>
      <c r="IL484" s="136"/>
      <c r="IM484" s="136"/>
    </row>
    <row r="485" spans="1:247" s="84" customFormat="1" x14ac:dyDescent="0.25">
      <c r="A485" s="79" t="s">
        <v>1559</v>
      </c>
      <c r="B485" s="108" t="s">
        <v>1560</v>
      </c>
      <c r="C485" s="79" t="s">
        <v>1561</v>
      </c>
      <c r="D485" s="108" t="s">
        <v>1717</v>
      </c>
      <c r="E485" s="80">
        <v>0.41099999999999998</v>
      </c>
      <c r="F485" s="257">
        <v>888</v>
      </c>
      <c r="G485" s="82" t="str">
        <f t="shared" si="32"/>
        <v>X</v>
      </c>
      <c r="H485" s="82" t="str">
        <f t="shared" si="33"/>
        <v/>
      </c>
      <c r="I485" s="83"/>
      <c r="J485" s="83"/>
      <c r="K485" s="83"/>
      <c r="L485" s="83"/>
      <c r="M485" s="83"/>
      <c r="N485" s="84">
        <v>120</v>
      </c>
      <c r="O485" s="84">
        <v>292</v>
      </c>
      <c r="P485" s="85">
        <v>43957</v>
      </c>
      <c r="U485" s="80"/>
      <c r="V485" s="80"/>
      <c r="W485" s="80"/>
      <c r="BB485" s="88"/>
      <c r="BC485" s="88"/>
      <c r="BD485" s="88"/>
      <c r="BE485" s="88"/>
      <c r="BF485" s="88"/>
      <c r="BG485" s="88"/>
      <c r="BH485" s="88"/>
      <c r="BI485" s="88"/>
      <c r="BJ485" s="88"/>
      <c r="BK485" s="88"/>
      <c r="BL485" s="88"/>
      <c r="BM485" s="88"/>
      <c r="BN485" s="88"/>
      <c r="BO485" s="88"/>
      <c r="BP485" s="88"/>
      <c r="BQ485" s="88"/>
      <c r="BR485" s="88"/>
      <c r="BS485" s="88"/>
      <c r="BT485" s="88"/>
      <c r="BU485" s="88"/>
      <c r="BV485" s="88"/>
      <c r="BW485" s="88"/>
      <c r="BX485" s="88"/>
      <c r="BY485" s="88"/>
      <c r="BZ485" s="88"/>
      <c r="CA485" s="88"/>
      <c r="CB485" s="88"/>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88"/>
      <c r="CZ485" s="88"/>
      <c r="DA485" s="88"/>
      <c r="DB485" s="88"/>
      <c r="DC485" s="88"/>
      <c r="DD485" s="88"/>
      <c r="DE485" s="88"/>
      <c r="DF485" s="88"/>
      <c r="DG485" s="88"/>
      <c r="DH485" s="88"/>
      <c r="DI485" s="88"/>
      <c r="DJ485" s="88"/>
      <c r="DK485" s="88"/>
      <c r="DL485" s="88"/>
      <c r="DM485" s="88"/>
      <c r="DN485" s="88"/>
      <c r="DO485" s="88"/>
      <c r="DP485" s="88"/>
      <c r="DQ485" s="88"/>
      <c r="DR485" s="88"/>
      <c r="DS485" s="88"/>
      <c r="DT485" s="88"/>
      <c r="DU485" s="88"/>
      <c r="DV485" s="88"/>
      <c r="DW485" s="88"/>
      <c r="DX485" s="88"/>
      <c r="DY485" s="88"/>
      <c r="DZ485" s="88"/>
      <c r="EA485" s="88"/>
      <c r="EB485" s="88"/>
      <c r="EC485" s="88"/>
      <c r="ED485" s="88"/>
      <c r="EE485" s="88"/>
      <c r="EF485" s="88"/>
      <c r="EG485" s="88"/>
      <c r="EH485" s="88"/>
      <c r="EI485" s="88"/>
      <c r="EJ485" s="88"/>
      <c r="EK485" s="88"/>
      <c r="EL485" s="88"/>
      <c r="EM485" s="88"/>
      <c r="EN485" s="88"/>
      <c r="EO485" s="88"/>
      <c r="EP485" s="88"/>
      <c r="EQ485" s="88"/>
      <c r="ER485" s="88"/>
      <c r="ES485" s="88"/>
      <c r="ET485" s="88"/>
      <c r="EU485" s="88"/>
      <c r="EV485" s="88"/>
      <c r="EW485" s="88"/>
      <c r="EX485" s="88"/>
      <c r="EY485" s="88"/>
      <c r="EZ485" s="88"/>
      <c r="FA485" s="88"/>
      <c r="FB485" s="88"/>
      <c r="FC485" s="88"/>
      <c r="FD485" s="88"/>
      <c r="FE485" s="88"/>
      <c r="FF485" s="88"/>
      <c r="FG485" s="88"/>
      <c r="FH485" s="88"/>
      <c r="FI485" s="88"/>
      <c r="FJ485" s="88"/>
      <c r="FK485" s="88"/>
      <c r="FL485" s="88"/>
      <c r="FM485" s="88"/>
      <c r="FN485" s="88"/>
      <c r="FO485" s="88"/>
      <c r="FP485" s="88"/>
      <c r="FQ485" s="88"/>
      <c r="FR485" s="88"/>
      <c r="FS485" s="88"/>
      <c r="FT485" s="88"/>
      <c r="FU485" s="88"/>
      <c r="FV485" s="88"/>
      <c r="FW485" s="88"/>
      <c r="FX485" s="88"/>
      <c r="FY485" s="88"/>
      <c r="FZ485" s="88"/>
      <c r="GA485" s="88"/>
      <c r="GB485" s="88"/>
      <c r="GC485" s="88"/>
      <c r="GD485" s="88"/>
      <c r="GE485" s="88"/>
      <c r="GF485" s="88"/>
      <c r="GG485" s="88"/>
      <c r="GH485" s="88"/>
      <c r="GI485" s="88"/>
      <c r="GJ485" s="88"/>
      <c r="GK485" s="88"/>
      <c r="GL485" s="88"/>
      <c r="GM485" s="88"/>
      <c r="GN485" s="88"/>
      <c r="GO485" s="88"/>
      <c r="GP485" s="88"/>
      <c r="GQ485" s="88"/>
      <c r="GR485" s="88"/>
      <c r="GS485" s="88"/>
      <c r="GT485" s="88"/>
      <c r="GU485" s="88"/>
      <c r="GV485" s="88"/>
      <c r="GW485" s="88"/>
      <c r="GX485" s="88"/>
      <c r="GY485" s="88"/>
      <c r="GZ485" s="88"/>
      <c r="HA485" s="88"/>
      <c r="HB485" s="88"/>
      <c r="HC485" s="88"/>
      <c r="HD485" s="88"/>
      <c r="HE485" s="88"/>
      <c r="HF485" s="88"/>
      <c r="HG485" s="88"/>
      <c r="HH485" s="88"/>
      <c r="HI485" s="88"/>
      <c r="HJ485" s="88"/>
      <c r="HK485" s="88"/>
      <c r="HL485" s="88"/>
      <c r="HM485" s="88"/>
      <c r="HN485" s="88"/>
      <c r="HO485" s="88"/>
      <c r="HP485" s="88"/>
      <c r="HQ485" s="88"/>
      <c r="HR485" s="88"/>
      <c r="HS485" s="88"/>
      <c r="HT485" s="88"/>
      <c r="HU485" s="88"/>
      <c r="HV485" s="88"/>
      <c r="HW485" s="88"/>
      <c r="HX485" s="88"/>
      <c r="HY485" s="88"/>
      <c r="HZ485" s="88"/>
      <c r="IA485" s="88"/>
      <c r="IB485" s="88"/>
      <c r="IC485" s="88"/>
      <c r="ID485" s="88"/>
      <c r="IE485" s="88"/>
      <c r="IF485" s="88"/>
      <c r="IG485" s="88"/>
      <c r="IH485" s="88"/>
      <c r="II485" s="88"/>
      <c r="IJ485" s="88"/>
      <c r="IK485" s="88"/>
      <c r="IL485" s="88"/>
      <c r="IM485" s="88"/>
    </row>
    <row r="486" spans="1:247" s="84" customFormat="1" x14ac:dyDescent="0.25">
      <c r="A486" s="79" t="s">
        <v>1559</v>
      </c>
      <c r="B486" s="108" t="s">
        <v>1560</v>
      </c>
      <c r="C486" s="79" t="s">
        <v>1562</v>
      </c>
      <c r="D486" s="108" t="s">
        <v>1563</v>
      </c>
      <c r="E486" s="80">
        <v>0.33650000000000002</v>
      </c>
      <c r="F486" s="257"/>
      <c r="G486" s="82" t="str">
        <f t="shared" si="32"/>
        <v/>
      </c>
      <c r="H486" s="82" t="str">
        <f t="shared" si="33"/>
        <v>X</v>
      </c>
      <c r="I486" s="83"/>
      <c r="J486" s="83"/>
      <c r="K486" s="83"/>
      <c r="L486" s="83"/>
      <c r="M486" s="83"/>
      <c r="N486" s="84">
        <v>70</v>
      </c>
      <c r="O486" s="84">
        <v>208</v>
      </c>
      <c r="P486" s="85">
        <v>43957</v>
      </c>
      <c r="U486" s="80"/>
      <c r="V486" s="80"/>
      <c r="W486" s="80"/>
      <c r="BB486" s="88"/>
      <c r="BC486" s="88"/>
      <c r="BD486" s="88"/>
      <c r="BE486" s="88"/>
      <c r="BF486" s="88"/>
      <c r="BG486" s="88"/>
      <c r="BH486" s="88"/>
      <c r="BI486" s="88"/>
      <c r="BJ486" s="88"/>
      <c r="BK486" s="88"/>
      <c r="BL486" s="88"/>
      <c r="BM486" s="88"/>
      <c r="BN486" s="88"/>
      <c r="BO486" s="88"/>
      <c r="BP486" s="88"/>
      <c r="BQ486" s="88"/>
      <c r="BR486" s="88"/>
      <c r="BS486" s="88"/>
      <c r="BT486" s="88"/>
      <c r="BU486" s="88"/>
      <c r="BV486" s="88"/>
      <c r="BW486" s="88"/>
      <c r="BX486" s="88"/>
      <c r="BY486" s="88"/>
      <c r="BZ486" s="88"/>
      <c r="CA486" s="88"/>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c r="DH486" s="88"/>
      <c r="DI486" s="88"/>
      <c r="DJ486" s="88"/>
      <c r="DK486" s="88"/>
      <c r="DL486" s="88"/>
      <c r="DM486" s="88"/>
      <c r="DN486" s="88"/>
      <c r="DO486" s="88"/>
      <c r="DP486" s="88"/>
      <c r="DQ486" s="88"/>
      <c r="DR486" s="88"/>
      <c r="DS486" s="88"/>
      <c r="DT486" s="88"/>
      <c r="DU486" s="88"/>
      <c r="DV486" s="88"/>
      <c r="DW486" s="88"/>
      <c r="DX486" s="88"/>
      <c r="DY486" s="88"/>
      <c r="DZ486" s="88"/>
      <c r="EA486" s="88"/>
      <c r="EB486" s="88"/>
      <c r="EC486" s="88"/>
      <c r="ED486" s="88"/>
      <c r="EE486" s="88"/>
      <c r="EF486" s="88"/>
      <c r="EG486" s="88"/>
      <c r="EH486" s="88"/>
      <c r="EI486" s="88"/>
      <c r="EJ486" s="88"/>
      <c r="EK486" s="88"/>
      <c r="EL486" s="88"/>
      <c r="EM486" s="88"/>
      <c r="EN486" s="88"/>
      <c r="EO486" s="88"/>
      <c r="EP486" s="88"/>
      <c r="EQ486" s="88"/>
      <c r="ER486" s="88"/>
      <c r="ES486" s="88"/>
      <c r="ET486" s="88"/>
      <c r="EU486" s="88"/>
      <c r="EV486" s="88"/>
      <c r="EW486" s="88"/>
      <c r="EX486" s="88"/>
      <c r="EY486" s="88"/>
      <c r="EZ486" s="88"/>
      <c r="FA486" s="88"/>
      <c r="FB486" s="88"/>
      <c r="FC486" s="88"/>
      <c r="FD486" s="88"/>
      <c r="FE486" s="88"/>
      <c r="FF486" s="88"/>
      <c r="FG486" s="88"/>
      <c r="FH486" s="88"/>
      <c r="FI486" s="88"/>
      <c r="FJ486" s="88"/>
      <c r="FK486" s="88"/>
      <c r="FL486" s="88"/>
      <c r="FM486" s="88"/>
      <c r="FN486" s="88"/>
      <c r="FO486" s="88"/>
      <c r="FP486" s="88"/>
      <c r="FQ486" s="88"/>
      <c r="FR486" s="88"/>
      <c r="FS486" s="88"/>
      <c r="FT486" s="88"/>
      <c r="FU486" s="88"/>
      <c r="FV486" s="88"/>
      <c r="FW486" s="88"/>
      <c r="FX486" s="88"/>
      <c r="FY486" s="88"/>
      <c r="FZ486" s="88"/>
      <c r="GA486" s="88"/>
      <c r="GB486" s="88"/>
      <c r="GC486" s="88"/>
      <c r="GD486" s="88"/>
      <c r="GE486" s="88"/>
      <c r="GF486" s="88"/>
      <c r="GG486" s="88"/>
      <c r="GH486" s="88"/>
      <c r="GI486" s="88"/>
      <c r="GJ486" s="88"/>
      <c r="GK486" s="88"/>
      <c r="GL486" s="88"/>
      <c r="GM486" s="88"/>
      <c r="GN486" s="88"/>
      <c r="GO486" s="88"/>
      <c r="GP486" s="88"/>
      <c r="GQ486" s="88"/>
      <c r="GR486" s="88"/>
      <c r="GS486" s="88"/>
      <c r="GT486" s="88"/>
      <c r="GU486" s="88"/>
      <c r="GV486" s="88"/>
      <c r="GW486" s="88"/>
      <c r="GX486" s="88"/>
      <c r="GY486" s="88"/>
      <c r="GZ486" s="88"/>
      <c r="HA486" s="88"/>
      <c r="HB486" s="88"/>
      <c r="HC486" s="88"/>
      <c r="HD486" s="88"/>
      <c r="HE486" s="88"/>
      <c r="HF486" s="88"/>
      <c r="HG486" s="88"/>
      <c r="HH486" s="88"/>
      <c r="HI486" s="88"/>
      <c r="HJ486" s="88"/>
      <c r="HK486" s="88"/>
      <c r="HL486" s="88"/>
      <c r="HM486" s="88"/>
      <c r="HN486" s="88"/>
      <c r="HO486" s="88"/>
      <c r="HP486" s="88"/>
      <c r="HQ486" s="88"/>
      <c r="HR486" s="88"/>
      <c r="HS486" s="88"/>
      <c r="HT486" s="88"/>
      <c r="HU486" s="88"/>
      <c r="HV486" s="88"/>
      <c r="HW486" s="88"/>
      <c r="HX486" s="88"/>
      <c r="HY486" s="88"/>
      <c r="HZ486" s="88"/>
      <c r="IA486" s="88"/>
      <c r="IB486" s="88"/>
      <c r="IC486" s="88"/>
      <c r="ID486" s="88"/>
      <c r="IE486" s="88"/>
      <c r="IF486" s="88"/>
      <c r="IG486" s="88"/>
      <c r="IH486" s="88"/>
      <c r="II486" s="88"/>
      <c r="IJ486" s="88"/>
      <c r="IK486" s="88"/>
      <c r="IL486" s="88"/>
      <c r="IM486" s="88"/>
    </row>
    <row r="487" spans="1:247" s="127" customFormat="1" x14ac:dyDescent="0.25">
      <c r="A487" s="119"/>
      <c r="B487" s="120"/>
      <c r="C487" s="119"/>
      <c r="D487" s="120" t="s">
        <v>2511</v>
      </c>
      <c r="E487" s="121">
        <f>N487/O487</f>
        <v>0.38</v>
      </c>
      <c r="F487" s="259"/>
      <c r="G487" s="122"/>
      <c r="H487" s="122"/>
      <c r="I487" s="123"/>
      <c r="J487" s="123"/>
      <c r="K487" s="123"/>
      <c r="L487" s="123"/>
      <c r="M487" s="123"/>
      <c r="N487" s="124">
        <f>SUM(N485:N486)</f>
        <v>190</v>
      </c>
      <c r="O487" s="124">
        <f>SUM(O485:O486)</f>
        <v>500</v>
      </c>
      <c r="P487" s="125"/>
      <c r="Q487" s="124"/>
      <c r="U487" s="126"/>
      <c r="V487" s="126"/>
      <c r="W487" s="126"/>
      <c r="BB487" s="136"/>
      <c r="BC487" s="136"/>
      <c r="BD487" s="136"/>
      <c r="BE487" s="136"/>
      <c r="BF487" s="136"/>
      <c r="BG487" s="136"/>
      <c r="BH487" s="136"/>
      <c r="BI487" s="136"/>
      <c r="BJ487" s="136"/>
      <c r="BK487" s="136"/>
      <c r="BL487" s="136"/>
      <c r="BM487" s="136"/>
      <c r="BN487" s="136"/>
      <c r="BO487" s="136"/>
      <c r="BP487" s="136"/>
      <c r="BQ487" s="136"/>
      <c r="BR487" s="136"/>
      <c r="BS487" s="136"/>
      <c r="BT487" s="136"/>
      <c r="BU487" s="136"/>
      <c r="BV487" s="136"/>
      <c r="BW487" s="136"/>
      <c r="BX487" s="136"/>
      <c r="BY487" s="136"/>
      <c r="BZ487" s="136"/>
      <c r="CA487" s="136"/>
      <c r="CB487" s="136"/>
      <c r="CC487" s="136"/>
      <c r="CD487" s="136"/>
      <c r="CE487" s="136"/>
      <c r="CF487" s="136"/>
      <c r="CG487" s="136"/>
      <c r="CH487" s="136"/>
      <c r="CI487" s="136"/>
      <c r="CJ487" s="136"/>
      <c r="CK487" s="136"/>
      <c r="CL487" s="136"/>
      <c r="CM487" s="136"/>
      <c r="CN487" s="136"/>
      <c r="CO487" s="136"/>
      <c r="CP487" s="136"/>
      <c r="CQ487" s="136"/>
      <c r="CR487" s="136"/>
      <c r="CS487" s="136"/>
      <c r="CT487" s="136"/>
      <c r="CU487" s="136"/>
      <c r="CV487" s="136"/>
      <c r="CW487" s="136"/>
      <c r="CX487" s="136"/>
      <c r="CY487" s="136"/>
      <c r="CZ487" s="136"/>
      <c r="DA487" s="136"/>
      <c r="DB487" s="136"/>
      <c r="DC487" s="136"/>
      <c r="DD487" s="136"/>
      <c r="DE487" s="136"/>
      <c r="DF487" s="136"/>
      <c r="DG487" s="136"/>
      <c r="DH487" s="136"/>
      <c r="DI487" s="136"/>
      <c r="DJ487" s="136"/>
      <c r="DK487" s="136"/>
      <c r="DL487" s="136"/>
      <c r="DM487" s="136"/>
      <c r="DN487" s="136"/>
      <c r="DO487" s="136"/>
      <c r="DP487" s="136"/>
      <c r="DQ487" s="136"/>
      <c r="DR487" s="136"/>
      <c r="DS487" s="136"/>
      <c r="DT487" s="136"/>
      <c r="DU487" s="136"/>
      <c r="DV487" s="136"/>
      <c r="DW487" s="136"/>
      <c r="DX487" s="136"/>
      <c r="DY487" s="136"/>
      <c r="DZ487" s="136"/>
      <c r="EA487" s="136"/>
      <c r="EB487" s="136"/>
      <c r="EC487" s="136"/>
      <c r="ED487" s="136"/>
      <c r="EE487" s="136"/>
      <c r="EF487" s="136"/>
      <c r="EG487" s="136"/>
      <c r="EH487" s="136"/>
      <c r="EI487" s="136"/>
      <c r="EJ487" s="136"/>
      <c r="EK487" s="136"/>
      <c r="EL487" s="136"/>
      <c r="EM487" s="136"/>
      <c r="EN487" s="136"/>
      <c r="EO487" s="136"/>
      <c r="EP487" s="136"/>
      <c r="EQ487" s="136"/>
      <c r="ER487" s="136"/>
      <c r="ES487" s="136"/>
      <c r="ET487" s="136"/>
      <c r="EU487" s="136"/>
      <c r="EV487" s="136"/>
      <c r="EW487" s="136"/>
      <c r="EX487" s="136"/>
      <c r="EY487" s="136"/>
      <c r="EZ487" s="136"/>
      <c r="FA487" s="136"/>
      <c r="FB487" s="136"/>
      <c r="FC487" s="136"/>
      <c r="FD487" s="136"/>
      <c r="FE487" s="136"/>
      <c r="FF487" s="136"/>
      <c r="FG487" s="136"/>
      <c r="FH487" s="136"/>
      <c r="FI487" s="136"/>
      <c r="FJ487" s="136"/>
      <c r="FK487" s="136"/>
      <c r="FL487" s="136"/>
      <c r="FM487" s="136"/>
      <c r="FN487" s="136"/>
      <c r="FO487" s="136"/>
      <c r="FP487" s="136"/>
      <c r="FQ487" s="136"/>
      <c r="FR487" s="136"/>
      <c r="FS487" s="136"/>
      <c r="FT487" s="136"/>
      <c r="FU487" s="136"/>
      <c r="FV487" s="136"/>
      <c r="FW487" s="136"/>
      <c r="FX487" s="136"/>
      <c r="FY487" s="136"/>
      <c r="FZ487" s="136"/>
      <c r="GA487" s="136"/>
      <c r="GB487" s="136"/>
      <c r="GC487" s="136"/>
      <c r="GD487" s="136"/>
      <c r="GE487" s="136"/>
      <c r="GF487" s="136"/>
      <c r="GG487" s="136"/>
      <c r="GH487" s="136"/>
      <c r="GI487" s="136"/>
      <c r="GJ487" s="136"/>
      <c r="GK487" s="136"/>
      <c r="GL487" s="136"/>
      <c r="GM487" s="136"/>
      <c r="GN487" s="136"/>
      <c r="GO487" s="136"/>
      <c r="GP487" s="136"/>
      <c r="GQ487" s="136"/>
      <c r="GR487" s="136"/>
      <c r="GS487" s="136"/>
      <c r="GT487" s="136"/>
      <c r="GU487" s="136"/>
      <c r="GV487" s="136"/>
      <c r="GW487" s="136"/>
      <c r="GX487" s="136"/>
      <c r="GY487" s="136"/>
      <c r="GZ487" s="136"/>
      <c r="HA487" s="136"/>
      <c r="HB487" s="136"/>
      <c r="HC487" s="136"/>
      <c r="HD487" s="136"/>
      <c r="HE487" s="136"/>
      <c r="HF487" s="136"/>
      <c r="HG487" s="136"/>
      <c r="HH487" s="136"/>
      <c r="HI487" s="136"/>
      <c r="HJ487" s="136"/>
      <c r="HK487" s="136"/>
      <c r="HL487" s="136"/>
      <c r="HM487" s="136"/>
      <c r="HN487" s="136"/>
      <c r="HO487" s="136"/>
      <c r="HP487" s="136"/>
      <c r="HQ487" s="136"/>
      <c r="HR487" s="136"/>
      <c r="HS487" s="136"/>
      <c r="HT487" s="136"/>
      <c r="HU487" s="136"/>
      <c r="HV487" s="136"/>
      <c r="HW487" s="136"/>
      <c r="HX487" s="136"/>
      <c r="HY487" s="136"/>
      <c r="HZ487" s="136"/>
      <c r="IA487" s="136"/>
      <c r="IB487" s="136"/>
      <c r="IC487" s="136"/>
      <c r="ID487" s="136"/>
      <c r="IE487" s="136"/>
      <c r="IF487" s="136"/>
      <c r="IG487" s="136"/>
      <c r="IH487" s="136"/>
      <c r="II487" s="136"/>
      <c r="IJ487" s="136"/>
      <c r="IK487" s="136"/>
      <c r="IL487" s="136"/>
      <c r="IM487" s="136"/>
    </row>
    <row r="488" spans="1:247" s="84" customFormat="1" x14ac:dyDescent="0.25">
      <c r="A488" s="233" t="s">
        <v>2354</v>
      </c>
      <c r="B488" s="235" t="s">
        <v>2445</v>
      </c>
      <c r="C488" s="233" t="s">
        <v>2330</v>
      </c>
      <c r="D488" s="140" t="s">
        <v>2444</v>
      </c>
      <c r="E488" s="234">
        <v>0.52890000000000004</v>
      </c>
      <c r="F488" s="196"/>
      <c r="G488" s="83" t="str">
        <f t="shared" si="32"/>
        <v>X</v>
      </c>
      <c r="H488" s="83" t="str">
        <f t="shared" si="33"/>
        <v/>
      </c>
      <c r="I488" s="184" t="s">
        <v>22</v>
      </c>
      <c r="J488" s="83"/>
      <c r="K488" s="83"/>
      <c r="L488" s="184" t="s">
        <v>151</v>
      </c>
      <c r="M488" s="83"/>
      <c r="N488" s="235">
        <v>559</v>
      </c>
      <c r="O488" s="235">
        <v>1057</v>
      </c>
      <c r="P488" s="186">
        <v>43983</v>
      </c>
      <c r="Q488" s="84" t="s">
        <v>2521</v>
      </c>
      <c r="U488" s="80"/>
      <c r="V488" s="80"/>
      <c r="W488" s="80"/>
    </row>
    <row r="489" spans="1:247" s="84" customFormat="1" x14ac:dyDescent="0.25">
      <c r="A489" s="233" t="s">
        <v>2354</v>
      </c>
      <c r="B489" s="235" t="s">
        <v>2445</v>
      </c>
      <c r="C489" s="233" t="s">
        <v>2331</v>
      </c>
      <c r="D489" s="140" t="s">
        <v>2537</v>
      </c>
      <c r="E489" s="234">
        <v>0.55559999999999998</v>
      </c>
      <c r="F489" s="196"/>
      <c r="G489" s="83" t="str">
        <f t="shared" si="32"/>
        <v>X</v>
      </c>
      <c r="H489" s="83" t="str">
        <f t="shared" si="33"/>
        <v/>
      </c>
      <c r="I489" s="184" t="s">
        <v>22</v>
      </c>
      <c r="J489" s="83"/>
      <c r="K489" s="83"/>
      <c r="L489" s="184" t="s">
        <v>151</v>
      </c>
      <c r="M489" s="83"/>
      <c r="N489" s="235">
        <v>130</v>
      </c>
      <c r="O489" s="235">
        <v>234</v>
      </c>
      <c r="P489" s="186">
        <v>43983</v>
      </c>
      <c r="U489" s="80"/>
      <c r="V489" s="80"/>
      <c r="W489" s="80"/>
    </row>
    <row r="490" spans="1:247" s="84" customFormat="1" x14ac:dyDescent="0.25">
      <c r="A490" s="233" t="s">
        <v>2354</v>
      </c>
      <c r="B490" s="235" t="s">
        <v>2445</v>
      </c>
      <c r="C490" s="233" t="s">
        <v>2332</v>
      </c>
      <c r="D490" s="140" t="s">
        <v>2538</v>
      </c>
      <c r="E490" s="234">
        <v>0.7147</v>
      </c>
      <c r="F490" s="257"/>
      <c r="G490" s="83" t="str">
        <f t="shared" si="32"/>
        <v>X</v>
      </c>
      <c r="H490" s="83" t="str">
        <f t="shared" si="33"/>
        <v/>
      </c>
      <c r="I490" s="184" t="s">
        <v>22</v>
      </c>
      <c r="J490" s="83"/>
      <c r="K490" s="83"/>
      <c r="L490" s="184" t="s">
        <v>151</v>
      </c>
      <c r="M490" s="83"/>
      <c r="N490" s="235">
        <v>223</v>
      </c>
      <c r="O490" s="235">
        <v>312</v>
      </c>
      <c r="P490" s="186">
        <v>43983</v>
      </c>
      <c r="U490" s="80"/>
      <c r="V490" s="80"/>
      <c r="W490" s="80"/>
    </row>
    <row r="491" spans="1:247" s="84" customFormat="1" x14ac:dyDescent="0.25">
      <c r="A491" s="233" t="s">
        <v>2354</v>
      </c>
      <c r="B491" s="235" t="s">
        <v>2445</v>
      </c>
      <c r="C491" s="233" t="s">
        <v>2333</v>
      </c>
      <c r="D491" s="140" t="s">
        <v>2489</v>
      </c>
      <c r="E491" s="234">
        <v>0.36220000000000002</v>
      </c>
      <c r="F491" s="257"/>
      <c r="G491" s="83" t="str">
        <f t="shared" si="32"/>
        <v/>
      </c>
      <c r="H491" s="83" t="str">
        <f t="shared" si="33"/>
        <v>X</v>
      </c>
      <c r="I491" s="184" t="s">
        <v>22</v>
      </c>
      <c r="J491" s="83"/>
      <c r="K491" s="83"/>
      <c r="L491" s="184" t="s">
        <v>151</v>
      </c>
      <c r="M491" s="83"/>
      <c r="N491" s="235">
        <v>213</v>
      </c>
      <c r="O491" s="235">
        <v>588</v>
      </c>
      <c r="P491" s="186">
        <v>43983</v>
      </c>
      <c r="U491" s="80"/>
      <c r="V491" s="80"/>
      <c r="W491" s="80"/>
    </row>
    <row r="492" spans="1:247" s="84" customFormat="1" x14ac:dyDescent="0.25">
      <c r="A492" s="233" t="s">
        <v>2354</v>
      </c>
      <c r="B492" s="235" t="s">
        <v>2445</v>
      </c>
      <c r="C492" s="233" t="s">
        <v>2334</v>
      </c>
      <c r="D492" s="140" t="s">
        <v>2490</v>
      </c>
      <c r="E492" s="234">
        <v>0.27960000000000002</v>
      </c>
      <c r="F492" s="257"/>
      <c r="G492" s="83" t="str">
        <f t="shared" si="32"/>
        <v/>
      </c>
      <c r="H492" s="83" t="str">
        <f t="shared" si="33"/>
        <v/>
      </c>
      <c r="I492" s="184" t="s">
        <v>22</v>
      </c>
      <c r="J492" s="83"/>
      <c r="K492" s="83"/>
      <c r="L492" s="184" t="s">
        <v>151</v>
      </c>
      <c r="M492" s="83"/>
      <c r="N492" s="235">
        <v>59</v>
      </c>
      <c r="O492" s="235">
        <v>211</v>
      </c>
      <c r="P492" s="186">
        <v>43983</v>
      </c>
      <c r="U492" s="80"/>
      <c r="V492" s="80"/>
      <c r="W492" s="80"/>
    </row>
    <row r="493" spans="1:247" s="84" customFormat="1" x14ac:dyDescent="0.25">
      <c r="A493" s="233" t="s">
        <v>2354</v>
      </c>
      <c r="B493" s="235" t="s">
        <v>2445</v>
      </c>
      <c r="C493" s="233" t="s">
        <v>2335</v>
      </c>
      <c r="D493" s="140" t="s">
        <v>2491</v>
      </c>
      <c r="E493" s="234">
        <v>0.87180000000000002</v>
      </c>
      <c r="F493" s="257"/>
      <c r="G493" s="83" t="str">
        <f t="shared" si="32"/>
        <v>X</v>
      </c>
      <c r="H493" s="83" t="str">
        <f t="shared" si="33"/>
        <v/>
      </c>
      <c r="I493" s="184" t="s">
        <v>22</v>
      </c>
      <c r="J493" s="83"/>
      <c r="K493" s="83"/>
      <c r="L493" s="184" t="s">
        <v>151</v>
      </c>
      <c r="M493" s="83"/>
      <c r="N493" s="235">
        <v>34</v>
      </c>
      <c r="O493" s="235">
        <v>39</v>
      </c>
      <c r="P493" s="186">
        <v>43983</v>
      </c>
      <c r="U493" s="80"/>
      <c r="V493" s="80"/>
      <c r="W493" s="80"/>
    </row>
    <row r="494" spans="1:247" s="127" customFormat="1" x14ac:dyDescent="0.25">
      <c r="A494" s="179"/>
      <c r="B494" s="180"/>
      <c r="C494" s="179"/>
      <c r="D494" s="120" t="s">
        <v>2511</v>
      </c>
      <c r="E494" s="181">
        <f>N494/O494</f>
        <v>0.49897582957804176</v>
      </c>
      <c r="F494" s="259"/>
      <c r="G494" s="123"/>
      <c r="H494" s="123"/>
      <c r="I494" s="182"/>
      <c r="J494" s="123"/>
      <c r="K494" s="123"/>
      <c r="L494" s="182"/>
      <c r="M494" s="123"/>
      <c r="N494" s="180">
        <f>SUM(N488:N493)</f>
        <v>1218</v>
      </c>
      <c r="O494" s="180">
        <f>SUM(O488:O493)</f>
        <v>2441</v>
      </c>
      <c r="P494" s="183"/>
      <c r="Q494" s="124"/>
      <c r="U494" s="126"/>
      <c r="V494" s="126"/>
      <c r="W494" s="126"/>
    </row>
    <row r="495" spans="1:247" s="84" customFormat="1" x14ac:dyDescent="0.25">
      <c r="A495" s="79" t="s">
        <v>533</v>
      </c>
      <c r="B495" s="79" t="s">
        <v>600</v>
      </c>
      <c r="C495" s="86" t="s">
        <v>601</v>
      </c>
      <c r="D495" s="79" t="s">
        <v>455</v>
      </c>
      <c r="E495" s="87">
        <v>0.19489999999999999</v>
      </c>
      <c r="F495" s="260"/>
      <c r="G495" s="82" t="str">
        <f t="shared" si="32"/>
        <v/>
      </c>
      <c r="H495" s="82" t="str">
        <f t="shared" si="33"/>
        <v/>
      </c>
      <c r="I495" s="83"/>
      <c r="J495" s="83"/>
      <c r="K495" s="83"/>
      <c r="L495" s="83"/>
      <c r="M495" s="83"/>
      <c r="N495" s="84">
        <v>61</v>
      </c>
      <c r="O495" s="84">
        <v>313</v>
      </c>
      <c r="P495" s="85">
        <v>43922</v>
      </c>
      <c r="U495" s="80"/>
      <c r="V495" s="80"/>
      <c r="W495" s="80"/>
      <c r="AP495" s="88"/>
    </row>
    <row r="496" spans="1:247" s="84" customFormat="1" x14ac:dyDescent="0.25">
      <c r="A496" s="79" t="s">
        <v>533</v>
      </c>
      <c r="B496" s="79" t="s">
        <v>600</v>
      </c>
      <c r="C496" s="86" t="s">
        <v>602</v>
      </c>
      <c r="D496" s="79" t="s">
        <v>603</v>
      </c>
      <c r="E496" s="87">
        <v>0.14499999999999999</v>
      </c>
      <c r="F496" s="260"/>
      <c r="G496" s="82" t="str">
        <f t="shared" si="32"/>
        <v/>
      </c>
      <c r="H496" s="82" t="str">
        <f t="shared" si="33"/>
        <v/>
      </c>
      <c r="I496" s="83"/>
      <c r="J496" s="83"/>
      <c r="K496" s="83"/>
      <c r="L496" s="83"/>
      <c r="M496" s="83"/>
      <c r="N496" s="84">
        <v>39</v>
      </c>
      <c r="O496" s="84">
        <v>269</v>
      </c>
      <c r="P496" s="85">
        <v>43922</v>
      </c>
      <c r="U496" s="80"/>
      <c r="V496" s="80"/>
      <c r="W496" s="80"/>
      <c r="AP496" s="88"/>
    </row>
    <row r="497" spans="1:43" s="127" customFormat="1" x14ac:dyDescent="0.25">
      <c r="A497" s="119"/>
      <c r="B497" s="119"/>
      <c r="C497" s="128"/>
      <c r="D497" s="120" t="s">
        <v>2511</v>
      </c>
      <c r="E497" s="129">
        <f>N497/O497</f>
        <v>0.1718213058419244</v>
      </c>
      <c r="F497" s="135"/>
      <c r="G497" s="122"/>
      <c r="H497" s="122"/>
      <c r="I497" s="123"/>
      <c r="J497" s="123"/>
      <c r="K497" s="123"/>
      <c r="L497" s="123"/>
      <c r="M497" s="123"/>
      <c r="N497" s="124">
        <f>SUM(N495:N496)</f>
        <v>100</v>
      </c>
      <c r="O497" s="124">
        <f>SUM(O495:O496)</f>
        <v>582</v>
      </c>
      <c r="P497" s="125"/>
      <c r="Q497" s="124"/>
      <c r="U497" s="126"/>
      <c r="V497" s="126"/>
      <c r="W497" s="126"/>
      <c r="AP497" s="136"/>
    </row>
    <row r="498" spans="1:43" s="84" customFormat="1" x14ac:dyDescent="0.25">
      <c r="A498" s="79" t="s">
        <v>1507</v>
      </c>
      <c r="B498" s="108" t="s">
        <v>1508</v>
      </c>
      <c r="C498" s="79" t="s">
        <v>1509</v>
      </c>
      <c r="D498" s="108" t="s">
        <v>1718</v>
      </c>
      <c r="E498" s="80">
        <v>0.4582</v>
      </c>
      <c r="F498" s="257">
        <v>888</v>
      </c>
      <c r="G498" s="82" t="str">
        <f t="shared" si="32"/>
        <v>X</v>
      </c>
      <c r="H498" s="82" t="str">
        <f t="shared" si="33"/>
        <v/>
      </c>
      <c r="I498" s="83"/>
      <c r="J498" s="83"/>
      <c r="K498" s="83"/>
      <c r="L498" s="83"/>
      <c r="M498" s="83"/>
      <c r="N498" s="84">
        <v>181</v>
      </c>
      <c r="O498" s="84">
        <v>395</v>
      </c>
      <c r="P498" s="85">
        <v>43991</v>
      </c>
      <c r="U498" s="80"/>
      <c r="V498" s="80"/>
      <c r="W498" s="80"/>
    </row>
    <row r="499" spans="1:43" s="84" customFormat="1" x14ac:dyDescent="0.25">
      <c r="A499" s="79" t="s">
        <v>1507</v>
      </c>
      <c r="B499" s="108" t="s">
        <v>1508</v>
      </c>
      <c r="C499" s="79" t="s">
        <v>1510</v>
      </c>
      <c r="D499" s="108" t="s">
        <v>1511</v>
      </c>
      <c r="E499" s="80">
        <v>0.40589999999999998</v>
      </c>
      <c r="F499" s="257"/>
      <c r="G499" s="82" t="str">
        <f t="shared" si="32"/>
        <v>X</v>
      </c>
      <c r="H499" s="82" t="str">
        <f t="shared" si="33"/>
        <v/>
      </c>
      <c r="I499" s="83"/>
      <c r="J499" s="83"/>
      <c r="K499" s="83"/>
      <c r="L499" s="83"/>
      <c r="M499" s="83"/>
      <c r="N499" s="84">
        <v>123</v>
      </c>
      <c r="O499" s="84">
        <v>303</v>
      </c>
      <c r="P499" s="85">
        <v>43991</v>
      </c>
      <c r="U499" s="80"/>
      <c r="V499" s="80"/>
      <c r="W499" s="80"/>
    </row>
    <row r="500" spans="1:43" s="84" customFormat="1" x14ac:dyDescent="0.25">
      <c r="A500" s="79" t="s">
        <v>1507</v>
      </c>
      <c r="B500" s="108" t="s">
        <v>1508</v>
      </c>
      <c r="C500" s="79" t="s">
        <v>1512</v>
      </c>
      <c r="D500" s="108" t="s">
        <v>1513</v>
      </c>
      <c r="E500" s="80">
        <v>0.29780000000000001</v>
      </c>
      <c r="F500" s="257"/>
      <c r="G500" s="82" t="str">
        <f t="shared" si="32"/>
        <v/>
      </c>
      <c r="H500" s="82" t="str">
        <f t="shared" si="33"/>
        <v/>
      </c>
      <c r="I500" s="83"/>
      <c r="J500" s="83"/>
      <c r="K500" s="83"/>
      <c r="L500" s="83"/>
      <c r="M500" s="83"/>
      <c r="N500" s="84">
        <v>95</v>
      </c>
      <c r="O500" s="84">
        <v>319</v>
      </c>
      <c r="P500" s="85">
        <v>43991</v>
      </c>
      <c r="U500" s="80"/>
      <c r="V500" s="80"/>
      <c r="W500" s="80"/>
    </row>
    <row r="501" spans="1:43" s="127" customFormat="1" x14ac:dyDescent="0.25">
      <c r="A501" s="119"/>
      <c r="B501" s="120"/>
      <c r="C501" s="119"/>
      <c r="D501" s="120" t="s">
        <v>2511</v>
      </c>
      <c r="E501" s="121">
        <f>N501/O501</f>
        <v>0.39233038348082594</v>
      </c>
      <c r="F501" s="259"/>
      <c r="G501" s="122"/>
      <c r="H501" s="122"/>
      <c r="I501" s="123"/>
      <c r="J501" s="123"/>
      <c r="K501" s="123"/>
      <c r="L501" s="123"/>
      <c r="M501" s="123"/>
      <c r="N501" s="124">
        <f>SUM(N498:N500)</f>
        <v>399</v>
      </c>
      <c r="O501" s="124">
        <f>SUM(O498:O500)</f>
        <v>1017</v>
      </c>
      <c r="P501" s="125"/>
      <c r="Q501" s="124"/>
      <c r="U501" s="126"/>
      <c r="V501" s="126"/>
      <c r="W501" s="126"/>
    </row>
    <row r="502" spans="1:43" s="84" customFormat="1" x14ac:dyDescent="0.25">
      <c r="A502" s="79" t="s">
        <v>1127</v>
      </c>
      <c r="B502" s="84" t="s">
        <v>1185</v>
      </c>
      <c r="C502" s="79" t="s">
        <v>985</v>
      </c>
      <c r="D502" s="79" t="s">
        <v>2539</v>
      </c>
      <c r="E502" s="80">
        <v>0.38500000000000001</v>
      </c>
      <c r="F502" s="260"/>
      <c r="G502" s="82" t="str">
        <f t="shared" si="32"/>
        <v/>
      </c>
      <c r="H502" s="82" t="str">
        <f t="shared" si="33"/>
        <v>X</v>
      </c>
      <c r="I502" s="83"/>
      <c r="J502" s="83"/>
      <c r="K502" s="83"/>
      <c r="L502" s="83"/>
      <c r="M502" s="83"/>
      <c r="N502" s="84">
        <v>154</v>
      </c>
      <c r="O502" s="84">
        <v>400</v>
      </c>
      <c r="P502" s="85">
        <v>43983</v>
      </c>
      <c r="U502" s="80"/>
      <c r="V502" s="80"/>
      <c r="W502" s="80"/>
    </row>
    <row r="503" spans="1:43" s="84" customFormat="1" x14ac:dyDescent="0.25">
      <c r="A503" s="79" t="s">
        <v>1127</v>
      </c>
      <c r="B503" s="84" t="s">
        <v>1185</v>
      </c>
      <c r="C503" s="79" t="s">
        <v>986</v>
      </c>
      <c r="D503" s="79" t="s">
        <v>1277</v>
      </c>
      <c r="E503" s="80">
        <v>0.26650000000000001</v>
      </c>
      <c r="F503" s="260"/>
      <c r="G503" s="82" t="str">
        <f t="shared" si="32"/>
        <v/>
      </c>
      <c r="H503" s="82" t="str">
        <f t="shared" si="33"/>
        <v/>
      </c>
      <c r="I503" s="83"/>
      <c r="J503" s="83"/>
      <c r="K503" s="83"/>
      <c r="L503" s="83"/>
      <c r="M503" s="83"/>
      <c r="N503" s="84">
        <v>85</v>
      </c>
      <c r="O503" s="84">
        <v>319</v>
      </c>
      <c r="P503" s="85">
        <v>43983</v>
      </c>
      <c r="U503" s="80"/>
      <c r="V503" s="80"/>
      <c r="W503" s="80"/>
    </row>
    <row r="504" spans="1:43" s="84" customFormat="1" x14ac:dyDescent="0.25">
      <c r="A504" s="79" t="s">
        <v>1127</v>
      </c>
      <c r="B504" s="84" t="s">
        <v>1185</v>
      </c>
      <c r="C504" s="79" t="s">
        <v>987</v>
      </c>
      <c r="D504" s="79" t="s">
        <v>988</v>
      </c>
      <c r="E504" s="80">
        <v>0.32069999999999999</v>
      </c>
      <c r="F504" s="260"/>
      <c r="G504" s="82" t="str">
        <f t="shared" si="32"/>
        <v/>
      </c>
      <c r="H504" s="82" t="str">
        <f t="shared" si="33"/>
        <v>X</v>
      </c>
      <c r="I504" s="83"/>
      <c r="J504" s="83"/>
      <c r="K504" s="83"/>
      <c r="L504" s="83"/>
      <c r="M504" s="83"/>
      <c r="N504" s="84">
        <v>110</v>
      </c>
      <c r="O504" s="84">
        <v>343</v>
      </c>
      <c r="P504" s="85">
        <v>43983</v>
      </c>
      <c r="U504" s="80"/>
      <c r="V504" s="80"/>
      <c r="W504" s="80"/>
    </row>
    <row r="505" spans="1:43" s="127" customFormat="1" x14ac:dyDescent="0.25">
      <c r="A505" s="119"/>
      <c r="B505" s="124"/>
      <c r="C505" s="119"/>
      <c r="D505" s="120" t="s">
        <v>2511</v>
      </c>
      <c r="E505" s="121">
        <f>N505/O505</f>
        <v>0.32862523540489641</v>
      </c>
      <c r="F505" s="135"/>
      <c r="G505" s="122"/>
      <c r="H505" s="122"/>
      <c r="I505" s="123"/>
      <c r="J505" s="123"/>
      <c r="K505" s="123"/>
      <c r="L505" s="123"/>
      <c r="M505" s="123"/>
      <c r="N505" s="124">
        <f>SUM(N502:N504)</f>
        <v>349</v>
      </c>
      <c r="O505" s="124">
        <f>SUM(O502:O504)</f>
        <v>1062</v>
      </c>
      <c r="P505" s="125"/>
      <c r="Q505" s="124"/>
      <c r="U505" s="126"/>
      <c r="V505" s="126"/>
      <c r="W505" s="126"/>
    </row>
    <row r="506" spans="1:43" s="84" customFormat="1" x14ac:dyDescent="0.25">
      <c r="A506" s="79" t="s">
        <v>2193</v>
      </c>
      <c r="B506" s="108" t="s">
        <v>2194</v>
      </c>
      <c r="C506" s="79" t="s">
        <v>2195</v>
      </c>
      <c r="D506" s="108" t="s">
        <v>2540</v>
      </c>
      <c r="E506" s="80">
        <v>0.36380000000000001</v>
      </c>
      <c r="F506" s="257"/>
      <c r="G506" s="82" t="str">
        <f t="shared" si="32"/>
        <v/>
      </c>
      <c r="H506" s="82" t="str">
        <f t="shared" si="33"/>
        <v>X</v>
      </c>
      <c r="I506" s="83"/>
      <c r="J506" s="83"/>
      <c r="K506" s="83"/>
      <c r="L506" s="83"/>
      <c r="M506" s="83"/>
      <c r="N506" s="84">
        <v>155</v>
      </c>
      <c r="O506" s="84">
        <v>426</v>
      </c>
      <c r="P506" s="85">
        <v>43984</v>
      </c>
      <c r="U506" s="80"/>
      <c r="V506" s="80"/>
      <c r="W506" s="80"/>
    </row>
    <row r="507" spans="1:43" s="84" customFormat="1" x14ac:dyDescent="0.25">
      <c r="A507" s="79" t="s">
        <v>2193</v>
      </c>
      <c r="B507" s="108" t="s">
        <v>2194</v>
      </c>
      <c r="C507" s="79" t="s">
        <v>2196</v>
      </c>
      <c r="D507" s="108" t="s">
        <v>2197</v>
      </c>
      <c r="E507" s="80">
        <v>0.1958</v>
      </c>
      <c r="F507" s="196"/>
      <c r="G507" s="82" t="str">
        <f t="shared" si="32"/>
        <v/>
      </c>
      <c r="H507" s="82" t="str">
        <f t="shared" si="33"/>
        <v/>
      </c>
      <c r="I507" s="83"/>
      <c r="J507" s="83"/>
      <c r="K507" s="83"/>
      <c r="L507" s="83"/>
      <c r="M507" s="83"/>
      <c r="N507" s="84">
        <v>65</v>
      </c>
      <c r="O507" s="84">
        <v>332</v>
      </c>
      <c r="P507" s="85">
        <v>43984</v>
      </c>
      <c r="U507" s="80"/>
      <c r="V507" s="80"/>
      <c r="W507" s="80"/>
    </row>
    <row r="508" spans="1:43" s="127" customFormat="1" x14ac:dyDescent="0.25">
      <c r="A508" s="119"/>
      <c r="B508" s="120"/>
      <c r="C508" s="119"/>
      <c r="D508" s="120" t="s">
        <v>2511</v>
      </c>
      <c r="E508" s="121">
        <f>N508/O508</f>
        <v>0.29023746701846964</v>
      </c>
      <c r="F508" s="258"/>
      <c r="G508" s="122"/>
      <c r="H508" s="122"/>
      <c r="I508" s="123"/>
      <c r="J508" s="123"/>
      <c r="K508" s="123"/>
      <c r="L508" s="123"/>
      <c r="M508" s="123"/>
      <c r="N508" s="124">
        <f>SUM(N506:N507)</f>
        <v>220</v>
      </c>
      <c r="O508" s="124">
        <f>SUM(O506:O507)</f>
        <v>758</v>
      </c>
      <c r="P508" s="125"/>
      <c r="Q508" s="124"/>
      <c r="U508" s="126"/>
      <c r="V508" s="126"/>
      <c r="W508" s="126"/>
    </row>
    <row r="509" spans="1:43" s="84" customFormat="1" x14ac:dyDescent="0.25">
      <c r="A509" s="79" t="s">
        <v>1675</v>
      </c>
      <c r="B509" s="108" t="s">
        <v>1395</v>
      </c>
      <c r="C509" s="79" t="s">
        <v>1820</v>
      </c>
      <c r="D509" s="108" t="s">
        <v>1719</v>
      </c>
      <c r="E509" s="80">
        <v>0.5423</v>
      </c>
      <c r="F509" s="257"/>
      <c r="G509" s="82" t="str">
        <f t="shared" si="32"/>
        <v>X</v>
      </c>
      <c r="H509" s="82" t="str">
        <f t="shared" si="33"/>
        <v/>
      </c>
      <c r="I509" s="83"/>
      <c r="J509" s="83"/>
      <c r="K509" s="83"/>
      <c r="L509" s="83"/>
      <c r="M509" s="83"/>
      <c r="N509" s="84">
        <v>442</v>
      </c>
      <c r="O509" s="84">
        <v>815</v>
      </c>
      <c r="P509" s="85">
        <v>43922</v>
      </c>
      <c r="U509" s="80"/>
      <c r="V509" s="80"/>
      <c r="W509" s="80"/>
    </row>
    <row r="510" spans="1:43" s="84" customFormat="1" x14ac:dyDescent="0.25">
      <c r="A510" s="79" t="s">
        <v>1675</v>
      </c>
      <c r="B510" s="108" t="s">
        <v>1395</v>
      </c>
      <c r="C510" s="79" t="s">
        <v>1821</v>
      </c>
      <c r="D510" s="108" t="s">
        <v>1396</v>
      </c>
      <c r="E510" s="80">
        <v>0.46779999999999999</v>
      </c>
      <c r="F510" s="196"/>
      <c r="G510" s="82" t="str">
        <f t="shared" si="32"/>
        <v>X</v>
      </c>
      <c r="H510" s="82" t="str">
        <f t="shared" si="33"/>
        <v/>
      </c>
      <c r="I510" s="83"/>
      <c r="J510" s="83"/>
      <c r="K510" s="83"/>
      <c r="L510" s="83"/>
      <c r="M510" s="83"/>
      <c r="N510" s="84">
        <v>160</v>
      </c>
      <c r="O510" s="84">
        <v>342</v>
      </c>
      <c r="P510" s="85">
        <v>43922</v>
      </c>
      <c r="U510" s="80"/>
      <c r="V510" s="80"/>
      <c r="W510" s="80"/>
    </row>
    <row r="511" spans="1:43" s="84" customFormat="1" x14ac:dyDescent="0.25">
      <c r="A511" s="79" t="s">
        <v>1675</v>
      </c>
      <c r="B511" s="108" t="s">
        <v>1395</v>
      </c>
      <c r="C511" s="79" t="s">
        <v>1822</v>
      </c>
      <c r="D511" s="108" t="s">
        <v>1397</v>
      </c>
      <c r="E511" s="80">
        <v>0.36280000000000001</v>
      </c>
      <c r="F511" s="196"/>
      <c r="G511" s="82" t="str">
        <f t="shared" si="32"/>
        <v/>
      </c>
      <c r="H511" s="82" t="str">
        <f t="shared" si="33"/>
        <v>X</v>
      </c>
      <c r="I511" s="83"/>
      <c r="J511" s="83"/>
      <c r="K511" s="83"/>
      <c r="L511" s="83"/>
      <c r="M511" s="83"/>
      <c r="N511" s="84">
        <v>193</v>
      </c>
      <c r="O511" s="84">
        <v>532</v>
      </c>
      <c r="P511" s="85">
        <v>43922</v>
      </c>
      <c r="U511" s="80"/>
      <c r="V511" s="80"/>
      <c r="W511" s="80"/>
    </row>
    <row r="512" spans="1:43" s="84" customFormat="1" x14ac:dyDescent="0.25">
      <c r="A512" s="79" t="s">
        <v>1675</v>
      </c>
      <c r="B512" s="108" t="s">
        <v>1395</v>
      </c>
      <c r="C512" s="79" t="s">
        <v>1823</v>
      </c>
      <c r="D512" s="108" t="s">
        <v>1398</v>
      </c>
      <c r="E512" s="80">
        <v>0.5</v>
      </c>
      <c r="F512" s="257"/>
      <c r="G512" s="82" t="str">
        <f t="shared" ref="G512:G540" si="34">IF(E512&gt;=40%,"X","")</f>
        <v>X</v>
      </c>
      <c r="H512" s="82" t="str">
        <f t="shared" si="33"/>
        <v/>
      </c>
      <c r="I512" s="83"/>
      <c r="J512" s="83"/>
      <c r="K512" s="83"/>
      <c r="L512" s="83"/>
      <c r="M512" s="83"/>
      <c r="N512" s="84">
        <v>158</v>
      </c>
      <c r="O512" s="84">
        <v>316</v>
      </c>
      <c r="P512" s="85">
        <v>43922</v>
      </c>
      <c r="U512" s="80"/>
      <c r="V512" s="80"/>
      <c r="W512" s="80"/>
      <c r="AQ512" s="88"/>
    </row>
    <row r="513" spans="1:46" s="127" customFormat="1" x14ac:dyDescent="0.25">
      <c r="A513" s="119"/>
      <c r="B513" s="120"/>
      <c r="C513" s="119"/>
      <c r="D513" s="120" t="s">
        <v>2511</v>
      </c>
      <c r="E513" s="121">
        <f>N513/O513</f>
        <v>0.47531172069825434</v>
      </c>
      <c r="F513" s="259"/>
      <c r="G513" s="122"/>
      <c r="H513" s="122"/>
      <c r="I513" s="123"/>
      <c r="J513" s="123"/>
      <c r="K513" s="123"/>
      <c r="L513" s="123"/>
      <c r="M513" s="123"/>
      <c r="N513" s="124">
        <f>SUM(N509:N512)</f>
        <v>953</v>
      </c>
      <c r="O513" s="124">
        <f>SUM(O509:O512)</f>
        <v>2005</v>
      </c>
      <c r="P513" s="125"/>
      <c r="Q513" s="124"/>
      <c r="U513" s="126"/>
      <c r="V513" s="126"/>
      <c r="W513" s="126"/>
      <c r="AQ513" s="136"/>
    </row>
    <row r="514" spans="1:46" s="84" customFormat="1" x14ac:dyDescent="0.25">
      <c r="A514" s="79" t="s">
        <v>257</v>
      </c>
      <c r="B514" s="79" t="s">
        <v>258</v>
      </c>
      <c r="C514" s="86" t="s">
        <v>259</v>
      </c>
      <c r="D514" s="79" t="s">
        <v>2541</v>
      </c>
      <c r="E514" s="87">
        <v>0.24229999999999999</v>
      </c>
      <c r="F514" s="260"/>
      <c r="G514" s="82" t="str">
        <f t="shared" si="34"/>
        <v/>
      </c>
      <c r="H514" s="82" t="str">
        <f t="shared" si="33"/>
        <v/>
      </c>
      <c r="I514" s="83"/>
      <c r="J514" s="83"/>
      <c r="K514" s="83"/>
      <c r="L514" s="83"/>
      <c r="M514" s="83"/>
      <c r="N514" s="84">
        <v>71</v>
      </c>
      <c r="O514" s="84">
        <v>293</v>
      </c>
      <c r="P514" s="85">
        <v>43922</v>
      </c>
      <c r="U514" s="80"/>
      <c r="V514" s="80"/>
      <c r="W514" s="80"/>
    </row>
    <row r="515" spans="1:46" s="84" customFormat="1" x14ac:dyDescent="0.25">
      <c r="A515" s="79" t="s">
        <v>257</v>
      </c>
      <c r="B515" s="79" t="s">
        <v>258</v>
      </c>
      <c r="C515" s="86" t="s">
        <v>260</v>
      </c>
      <c r="D515" s="79" t="s">
        <v>261</v>
      </c>
      <c r="E515" s="87">
        <v>0.26479999999999998</v>
      </c>
      <c r="F515" s="260"/>
      <c r="G515" s="82" t="str">
        <f t="shared" si="34"/>
        <v/>
      </c>
      <c r="H515" s="82" t="str">
        <f t="shared" si="33"/>
        <v/>
      </c>
      <c r="I515" s="83"/>
      <c r="J515" s="83"/>
      <c r="K515" s="83"/>
      <c r="L515" s="83"/>
      <c r="M515" s="83"/>
      <c r="N515" s="84">
        <v>67</v>
      </c>
      <c r="O515" s="84">
        <v>253</v>
      </c>
      <c r="P515" s="85">
        <v>43922</v>
      </c>
      <c r="U515" s="80"/>
      <c r="V515" s="80"/>
      <c r="W515" s="80"/>
      <c r="AR515" s="88"/>
    </row>
    <row r="516" spans="1:46" s="127" customFormat="1" x14ac:dyDescent="0.25">
      <c r="A516" s="119"/>
      <c r="B516" s="119"/>
      <c r="C516" s="128"/>
      <c r="D516" s="120" t="s">
        <v>2511</v>
      </c>
      <c r="E516" s="129">
        <f>N516/O516</f>
        <v>0.25274725274725274</v>
      </c>
      <c r="F516" s="135"/>
      <c r="G516" s="122"/>
      <c r="H516" s="122"/>
      <c r="I516" s="123"/>
      <c r="J516" s="123"/>
      <c r="K516" s="123"/>
      <c r="L516" s="123"/>
      <c r="M516" s="123"/>
      <c r="N516" s="124">
        <f>SUM(N514:N515)</f>
        <v>138</v>
      </c>
      <c r="O516" s="124">
        <f>SUM(O514:O515)</f>
        <v>546</v>
      </c>
      <c r="P516" s="125"/>
      <c r="Q516" s="124"/>
      <c r="U516" s="126"/>
      <c r="V516" s="126"/>
      <c r="W516" s="126"/>
      <c r="AR516" s="136"/>
    </row>
    <row r="517" spans="1:46" s="84" customFormat="1" x14ac:dyDescent="0.25">
      <c r="A517" s="79" t="s">
        <v>67</v>
      </c>
      <c r="B517" s="79" t="s">
        <v>68</v>
      </c>
      <c r="C517" s="86" t="s">
        <v>69</v>
      </c>
      <c r="D517" s="79" t="s">
        <v>70</v>
      </c>
      <c r="E517" s="87">
        <v>0.31380000000000002</v>
      </c>
      <c r="F517" s="260"/>
      <c r="G517" s="82" t="str">
        <f t="shared" si="34"/>
        <v/>
      </c>
      <c r="H517" s="82" t="str">
        <f t="shared" si="33"/>
        <v>X</v>
      </c>
      <c r="I517" s="83"/>
      <c r="J517" s="83"/>
      <c r="K517" s="83"/>
      <c r="L517" s="83"/>
      <c r="M517" s="83"/>
      <c r="N517" s="84">
        <v>91</v>
      </c>
      <c r="O517" s="84">
        <v>290</v>
      </c>
      <c r="P517" s="85">
        <v>43922</v>
      </c>
      <c r="U517" s="80"/>
      <c r="V517" s="80"/>
      <c r="W517" s="80"/>
      <c r="AR517" s="88"/>
    </row>
    <row r="518" spans="1:46" s="84" customFormat="1" x14ac:dyDescent="0.25">
      <c r="A518" s="79" t="s">
        <v>67</v>
      </c>
      <c r="B518" s="79" t="s">
        <v>68</v>
      </c>
      <c r="C518" s="86" t="s">
        <v>71</v>
      </c>
      <c r="D518" s="79" t="s">
        <v>72</v>
      </c>
      <c r="E518" s="87">
        <v>0.2792</v>
      </c>
      <c r="F518" s="260"/>
      <c r="G518" s="82" t="str">
        <f t="shared" si="34"/>
        <v/>
      </c>
      <c r="H518" s="82" t="str">
        <f t="shared" ref="H518:H540" si="35">IF(AND( E518&gt;=30%, E518 &lt;=39.99%),"X","")</f>
        <v/>
      </c>
      <c r="I518" s="83"/>
      <c r="J518" s="83"/>
      <c r="K518" s="83"/>
      <c r="L518" s="83"/>
      <c r="M518" s="83"/>
      <c r="N518" s="84">
        <v>67</v>
      </c>
      <c r="O518" s="84">
        <v>240</v>
      </c>
      <c r="P518" s="85">
        <v>43922</v>
      </c>
      <c r="U518" s="80"/>
      <c r="V518" s="80"/>
      <c r="W518" s="80"/>
      <c r="AQ518" s="88"/>
    </row>
    <row r="519" spans="1:46" s="127" customFormat="1" x14ac:dyDescent="0.25">
      <c r="A519" s="119"/>
      <c r="B519" s="119"/>
      <c r="C519" s="128"/>
      <c r="D519" s="120" t="s">
        <v>2511</v>
      </c>
      <c r="E519" s="129">
        <f>N519/O519</f>
        <v>0.2981132075471698</v>
      </c>
      <c r="F519" s="135"/>
      <c r="G519" s="122"/>
      <c r="H519" s="122"/>
      <c r="I519" s="123"/>
      <c r="J519" s="123"/>
      <c r="K519" s="123"/>
      <c r="L519" s="123"/>
      <c r="M519" s="123"/>
      <c r="N519" s="124">
        <f>SUM(N517:N518)</f>
        <v>158</v>
      </c>
      <c r="O519" s="124">
        <f>SUM(O517:O518)</f>
        <v>530</v>
      </c>
      <c r="P519" s="125"/>
      <c r="Q519" s="124"/>
      <c r="U519" s="126"/>
      <c r="V519" s="126"/>
      <c r="W519" s="126"/>
      <c r="AQ519" s="136"/>
    </row>
    <row r="520" spans="1:46" s="84" customFormat="1" x14ac:dyDescent="0.25">
      <c r="A520" s="79" t="s">
        <v>422</v>
      </c>
      <c r="B520" s="79" t="s">
        <v>604</v>
      </c>
      <c r="C520" s="86" t="s">
        <v>423</v>
      </c>
      <c r="D520" s="79" t="s">
        <v>2571</v>
      </c>
      <c r="E520" s="87">
        <v>0.58589999999999998</v>
      </c>
      <c r="F520" s="260"/>
      <c r="G520" s="82" t="str">
        <f t="shared" si="34"/>
        <v>X</v>
      </c>
      <c r="H520" s="82" t="str">
        <f t="shared" si="35"/>
        <v/>
      </c>
      <c r="I520" s="83" t="s">
        <v>150</v>
      </c>
      <c r="J520" s="83"/>
      <c r="K520" s="83"/>
      <c r="L520" s="83" t="s">
        <v>151</v>
      </c>
      <c r="M520" s="83"/>
      <c r="N520" s="84">
        <v>133</v>
      </c>
      <c r="O520" s="84">
        <v>227</v>
      </c>
      <c r="P520" s="85">
        <v>43983</v>
      </c>
      <c r="U520" s="80"/>
      <c r="V520" s="80"/>
      <c r="W520" s="80"/>
    </row>
    <row r="521" spans="1:46" s="84" customFormat="1" x14ac:dyDescent="0.25">
      <c r="A521" s="79" t="s">
        <v>422</v>
      </c>
      <c r="B521" s="79" t="s">
        <v>604</v>
      </c>
      <c r="C521" s="86" t="s">
        <v>424</v>
      </c>
      <c r="D521" s="79" t="s">
        <v>605</v>
      </c>
      <c r="E521" s="87">
        <v>0.4451</v>
      </c>
      <c r="F521" s="260"/>
      <c r="G521" s="82" t="str">
        <f t="shared" si="34"/>
        <v>X</v>
      </c>
      <c r="H521" s="82" t="str">
        <f t="shared" si="35"/>
        <v/>
      </c>
      <c r="I521" s="83" t="s">
        <v>150</v>
      </c>
      <c r="J521" s="83"/>
      <c r="K521" s="83"/>
      <c r="L521" s="83" t="s">
        <v>151</v>
      </c>
      <c r="M521" s="83"/>
      <c r="N521" s="84">
        <v>77</v>
      </c>
      <c r="O521" s="84">
        <v>173</v>
      </c>
      <c r="P521" s="85">
        <v>43983</v>
      </c>
      <c r="U521" s="80"/>
      <c r="V521" s="80"/>
      <c r="W521" s="80"/>
      <c r="AS521" s="88"/>
      <c r="AT521" s="88"/>
    </row>
    <row r="522" spans="1:46" s="127" customFormat="1" x14ac:dyDescent="0.25">
      <c r="A522" s="119"/>
      <c r="B522" s="119"/>
      <c r="C522" s="128"/>
      <c r="D522" s="120" t="s">
        <v>2511</v>
      </c>
      <c r="E522" s="129">
        <f>N522/O522</f>
        <v>0.52500000000000002</v>
      </c>
      <c r="F522" s="135"/>
      <c r="G522" s="122"/>
      <c r="H522" s="122"/>
      <c r="I522" s="123"/>
      <c r="J522" s="123"/>
      <c r="K522" s="123"/>
      <c r="L522" s="123"/>
      <c r="M522" s="123"/>
      <c r="N522" s="124">
        <f>SUM(N520:N521)</f>
        <v>210</v>
      </c>
      <c r="O522" s="124">
        <f>SUM(O520:O521)</f>
        <v>400</v>
      </c>
      <c r="P522" s="125"/>
      <c r="Q522" s="124"/>
      <c r="U522" s="126"/>
      <c r="V522" s="126"/>
      <c r="W522" s="126"/>
      <c r="AS522" s="136"/>
      <c r="AT522" s="136"/>
    </row>
    <row r="523" spans="1:46" s="84" customFormat="1" x14ac:dyDescent="0.25">
      <c r="A523" s="79" t="s">
        <v>1121</v>
      </c>
      <c r="B523" s="79" t="s">
        <v>803</v>
      </c>
      <c r="C523" s="79" t="s">
        <v>804</v>
      </c>
      <c r="D523" s="79" t="s">
        <v>1278</v>
      </c>
      <c r="E523" s="80">
        <v>0.38030000000000003</v>
      </c>
      <c r="F523" s="260"/>
      <c r="G523" s="82" t="str">
        <f t="shared" si="34"/>
        <v/>
      </c>
      <c r="H523" s="82" t="str">
        <f t="shared" si="35"/>
        <v>X</v>
      </c>
      <c r="I523" s="83"/>
      <c r="J523" s="83"/>
      <c r="K523" s="83"/>
      <c r="L523" s="83"/>
      <c r="M523" s="83"/>
      <c r="N523" s="84">
        <v>170</v>
      </c>
      <c r="O523" s="84">
        <v>447</v>
      </c>
      <c r="P523" s="85">
        <v>43983</v>
      </c>
      <c r="U523" s="80"/>
      <c r="V523" s="80"/>
      <c r="W523" s="80"/>
      <c r="AS523" s="88"/>
      <c r="AT523" s="88"/>
    </row>
    <row r="524" spans="1:46" s="84" customFormat="1" x14ac:dyDescent="0.25">
      <c r="A524" s="79" t="s">
        <v>1121</v>
      </c>
      <c r="B524" s="79" t="s">
        <v>803</v>
      </c>
      <c r="C524" s="79" t="s">
        <v>807</v>
      </c>
      <c r="D524" s="79" t="s">
        <v>1279</v>
      </c>
      <c r="E524" s="80">
        <v>0.34039999999999998</v>
      </c>
      <c r="F524" s="260"/>
      <c r="G524" s="82" t="str">
        <f t="shared" si="34"/>
        <v/>
      </c>
      <c r="H524" s="82" t="str">
        <f t="shared" si="35"/>
        <v>X</v>
      </c>
      <c r="I524" s="83"/>
      <c r="J524" s="83"/>
      <c r="K524" s="83"/>
      <c r="L524" s="83"/>
      <c r="M524" s="83"/>
      <c r="N524" s="84">
        <v>161</v>
      </c>
      <c r="O524" s="84">
        <v>473</v>
      </c>
      <c r="P524" s="85">
        <v>43983</v>
      </c>
      <c r="U524" s="80"/>
      <c r="V524" s="80"/>
      <c r="W524" s="80"/>
    </row>
    <row r="525" spans="1:46" s="84" customFormat="1" x14ac:dyDescent="0.25">
      <c r="A525" s="79" t="s">
        <v>1121</v>
      </c>
      <c r="B525" s="79" t="s">
        <v>803</v>
      </c>
      <c r="C525" s="79" t="s">
        <v>805</v>
      </c>
      <c r="D525" s="79" t="s">
        <v>806</v>
      </c>
      <c r="E525" s="80">
        <v>0.30349999999999999</v>
      </c>
      <c r="F525" s="260"/>
      <c r="G525" s="82" t="str">
        <f t="shared" si="34"/>
        <v/>
      </c>
      <c r="H525" s="82" t="str">
        <f t="shared" si="35"/>
        <v>X</v>
      </c>
      <c r="I525" s="83"/>
      <c r="J525" s="83"/>
      <c r="K525" s="83"/>
      <c r="L525" s="83"/>
      <c r="M525" s="83"/>
      <c r="N525" s="84">
        <v>122</v>
      </c>
      <c r="O525" s="84">
        <v>402</v>
      </c>
      <c r="P525" s="85">
        <v>43983</v>
      </c>
      <c r="U525" s="80"/>
      <c r="V525" s="80"/>
      <c r="W525" s="80"/>
    </row>
    <row r="526" spans="1:46" s="84" customFormat="1" x14ac:dyDescent="0.25">
      <c r="A526" s="79" t="s">
        <v>1121</v>
      </c>
      <c r="B526" s="79" t="s">
        <v>803</v>
      </c>
      <c r="C526" s="79" t="s">
        <v>808</v>
      </c>
      <c r="D526" s="79" t="s">
        <v>809</v>
      </c>
      <c r="E526" s="80">
        <v>0.46229999999999999</v>
      </c>
      <c r="F526" s="260"/>
      <c r="G526" s="82" t="str">
        <f t="shared" si="34"/>
        <v>X</v>
      </c>
      <c r="H526" s="82" t="str">
        <f t="shared" si="35"/>
        <v/>
      </c>
      <c r="I526" s="83"/>
      <c r="J526" s="83"/>
      <c r="K526" s="83"/>
      <c r="L526" s="83"/>
      <c r="M526" s="83"/>
      <c r="N526" s="84">
        <v>270</v>
      </c>
      <c r="O526" s="84">
        <v>584</v>
      </c>
      <c r="P526" s="85">
        <v>43983</v>
      </c>
      <c r="U526" s="80"/>
      <c r="V526" s="80"/>
      <c r="W526" s="80"/>
    </row>
    <row r="527" spans="1:46" s="127" customFormat="1" x14ac:dyDescent="0.25">
      <c r="A527" s="119"/>
      <c r="B527" s="119"/>
      <c r="C527" s="119"/>
      <c r="D527" s="120" t="s">
        <v>2511</v>
      </c>
      <c r="E527" s="121">
        <f>N527/O527</f>
        <v>0.37932843651626441</v>
      </c>
      <c r="F527" s="135"/>
      <c r="G527" s="122"/>
      <c r="H527" s="122"/>
      <c r="I527" s="123"/>
      <c r="J527" s="123"/>
      <c r="K527" s="123"/>
      <c r="L527" s="123"/>
      <c r="M527" s="123"/>
      <c r="N527" s="124">
        <f>SUM(N523:N526)</f>
        <v>723</v>
      </c>
      <c r="O527" s="124">
        <f>SUM(O523:O526)</f>
        <v>1906</v>
      </c>
      <c r="P527" s="125"/>
      <c r="Q527" s="124"/>
      <c r="U527" s="126"/>
      <c r="V527" s="126"/>
      <c r="W527" s="126"/>
    </row>
    <row r="528" spans="1:46" s="84" customFormat="1" x14ac:dyDescent="0.25">
      <c r="A528" s="140" t="s">
        <v>534</v>
      </c>
      <c r="B528" s="140" t="s">
        <v>421</v>
      </c>
      <c r="C528" s="79" t="s">
        <v>606</v>
      </c>
      <c r="D528" s="79" t="s">
        <v>2119</v>
      </c>
      <c r="E528" s="80">
        <v>0.4592</v>
      </c>
      <c r="F528" s="260"/>
      <c r="G528" s="82" t="str">
        <f t="shared" si="34"/>
        <v>X</v>
      </c>
      <c r="H528" s="82" t="str">
        <f t="shared" si="35"/>
        <v/>
      </c>
      <c r="I528" s="83"/>
      <c r="J528" s="83"/>
      <c r="K528" s="83"/>
      <c r="L528" s="83"/>
      <c r="M528" s="83"/>
      <c r="N528" s="84">
        <v>270</v>
      </c>
      <c r="O528" s="84">
        <v>588</v>
      </c>
      <c r="P528" s="85">
        <v>43922</v>
      </c>
      <c r="U528" s="80"/>
      <c r="V528" s="80"/>
      <c r="W528" s="80"/>
    </row>
    <row r="529" spans="1:247" s="84" customFormat="1" x14ac:dyDescent="0.25">
      <c r="A529" s="140" t="s">
        <v>534</v>
      </c>
      <c r="B529" s="140" t="s">
        <v>421</v>
      </c>
      <c r="C529" s="79" t="s">
        <v>607</v>
      </c>
      <c r="D529" s="79" t="s">
        <v>2120</v>
      </c>
      <c r="E529" s="80">
        <v>0.31</v>
      </c>
      <c r="F529" s="260"/>
      <c r="G529" s="82" t="str">
        <f t="shared" si="34"/>
        <v/>
      </c>
      <c r="H529" s="82" t="str">
        <f t="shared" si="35"/>
        <v>X</v>
      </c>
      <c r="I529" s="83"/>
      <c r="J529" s="83"/>
      <c r="K529" s="83"/>
      <c r="L529" s="83"/>
      <c r="M529" s="83"/>
      <c r="N529" s="84">
        <v>226</v>
      </c>
      <c r="O529" s="84">
        <v>729</v>
      </c>
      <c r="P529" s="85">
        <v>43922</v>
      </c>
      <c r="U529" s="80"/>
      <c r="V529" s="80"/>
      <c r="W529" s="80"/>
    </row>
    <row r="530" spans="1:247" s="84" customFormat="1" x14ac:dyDescent="0.25">
      <c r="A530" s="140" t="s">
        <v>534</v>
      </c>
      <c r="B530" s="140" t="s">
        <v>421</v>
      </c>
      <c r="C530" s="79" t="s">
        <v>608</v>
      </c>
      <c r="D530" s="79" t="s">
        <v>1824</v>
      </c>
      <c r="E530" s="80">
        <v>0.2409</v>
      </c>
      <c r="F530" s="260"/>
      <c r="G530" s="82" t="str">
        <f t="shared" si="34"/>
        <v/>
      </c>
      <c r="H530" s="82" t="str">
        <f t="shared" si="35"/>
        <v/>
      </c>
      <c r="I530" s="83"/>
      <c r="J530" s="83"/>
      <c r="K530" s="83"/>
      <c r="L530" s="83"/>
      <c r="M530" s="83"/>
      <c r="N530" s="84">
        <v>219</v>
      </c>
      <c r="O530" s="84">
        <v>909</v>
      </c>
      <c r="P530" s="85">
        <v>43922</v>
      </c>
      <c r="U530" s="80"/>
      <c r="V530" s="80"/>
      <c r="W530" s="80"/>
    </row>
    <row r="531" spans="1:247" s="84" customFormat="1" x14ac:dyDescent="0.25">
      <c r="A531" s="140" t="s">
        <v>534</v>
      </c>
      <c r="B531" s="140" t="s">
        <v>421</v>
      </c>
      <c r="C531" s="79" t="s">
        <v>609</v>
      </c>
      <c r="D531" s="79" t="s">
        <v>2121</v>
      </c>
      <c r="E531" s="80">
        <v>0.35310000000000002</v>
      </c>
      <c r="F531" s="260"/>
      <c r="G531" s="82" t="str">
        <f t="shared" si="34"/>
        <v/>
      </c>
      <c r="H531" s="82" t="str">
        <f t="shared" si="35"/>
        <v>X</v>
      </c>
      <c r="I531" s="83"/>
      <c r="J531" s="83"/>
      <c r="K531" s="83"/>
      <c r="L531" s="83"/>
      <c r="M531" s="83"/>
      <c r="N531" s="84">
        <v>315</v>
      </c>
      <c r="O531" s="84">
        <v>892</v>
      </c>
      <c r="P531" s="85">
        <v>43922</v>
      </c>
      <c r="U531" s="80"/>
      <c r="V531" s="80"/>
      <c r="W531" s="80"/>
    </row>
    <row r="532" spans="1:247" s="84" customFormat="1" x14ac:dyDescent="0.25">
      <c r="A532" s="140" t="s">
        <v>534</v>
      </c>
      <c r="B532" s="140" t="s">
        <v>421</v>
      </c>
      <c r="C532" s="79" t="s">
        <v>610</v>
      </c>
      <c r="D532" s="79" t="s">
        <v>2122</v>
      </c>
      <c r="E532" s="80">
        <v>0.25409999999999999</v>
      </c>
      <c r="F532" s="260"/>
      <c r="G532" s="82" t="str">
        <f t="shared" si="34"/>
        <v/>
      </c>
      <c r="H532" s="82" t="str">
        <f t="shared" si="35"/>
        <v/>
      </c>
      <c r="I532" s="83"/>
      <c r="J532" s="83"/>
      <c r="K532" s="83"/>
      <c r="L532" s="83"/>
      <c r="M532" s="83"/>
      <c r="N532" s="84">
        <v>76</v>
      </c>
      <c r="O532" s="84">
        <v>299</v>
      </c>
      <c r="P532" s="85">
        <v>43922</v>
      </c>
      <c r="U532" s="80"/>
      <c r="V532" s="80"/>
      <c r="W532" s="80"/>
    </row>
    <row r="533" spans="1:247" s="127" customFormat="1" x14ac:dyDescent="0.25">
      <c r="A533" s="139"/>
      <c r="B533" s="139"/>
      <c r="C533" s="119"/>
      <c r="D533" s="120" t="s">
        <v>2511</v>
      </c>
      <c r="E533" s="121">
        <f>N533/O533</f>
        <v>0.32367573895229734</v>
      </c>
      <c r="F533" s="135"/>
      <c r="G533" s="122"/>
      <c r="H533" s="122"/>
      <c r="I533" s="123"/>
      <c r="J533" s="123"/>
      <c r="K533" s="123"/>
      <c r="L533" s="123"/>
      <c r="M533" s="123"/>
      <c r="N533" s="124">
        <f>SUM(N528:N532)</f>
        <v>1106</v>
      </c>
      <c r="O533" s="124">
        <f>SUM(O528:O532)</f>
        <v>3417</v>
      </c>
      <c r="P533" s="125"/>
      <c r="Q533" s="124"/>
      <c r="U533" s="126"/>
      <c r="V533" s="126"/>
      <c r="W533" s="126"/>
    </row>
    <row r="534" spans="1:247" s="84" customFormat="1" x14ac:dyDescent="0.25">
      <c r="A534" s="140" t="s">
        <v>1492</v>
      </c>
      <c r="B534" s="108" t="s">
        <v>1493</v>
      </c>
      <c r="C534" s="79" t="s">
        <v>1494</v>
      </c>
      <c r="D534" s="108" t="s">
        <v>753</v>
      </c>
      <c r="E534" s="80">
        <v>0.35799999999999998</v>
      </c>
      <c r="F534" s="257"/>
      <c r="G534" s="82" t="str">
        <f t="shared" si="34"/>
        <v/>
      </c>
      <c r="H534" s="82" t="str">
        <f t="shared" si="35"/>
        <v>X</v>
      </c>
      <c r="I534" s="83"/>
      <c r="J534" s="83"/>
      <c r="K534" s="83"/>
      <c r="L534" s="83"/>
      <c r="M534" s="83"/>
      <c r="N534" s="84">
        <v>310</v>
      </c>
      <c r="O534" s="84">
        <v>866</v>
      </c>
      <c r="P534" s="85">
        <v>43983</v>
      </c>
      <c r="U534" s="80"/>
      <c r="V534" s="80"/>
      <c r="W534" s="80"/>
      <c r="AU534" s="88"/>
    </row>
    <row r="535" spans="1:247" s="84" customFormat="1" x14ac:dyDescent="0.25">
      <c r="A535" s="140" t="s">
        <v>1492</v>
      </c>
      <c r="B535" s="108" t="s">
        <v>1493</v>
      </c>
      <c r="C535" s="79" t="s">
        <v>1495</v>
      </c>
      <c r="D535" s="108" t="s">
        <v>1720</v>
      </c>
      <c r="E535" s="80">
        <v>0.39190000000000003</v>
      </c>
      <c r="F535" s="257"/>
      <c r="G535" s="82" t="str">
        <f t="shared" si="34"/>
        <v/>
      </c>
      <c r="H535" s="82" t="str">
        <f t="shared" si="35"/>
        <v>X</v>
      </c>
      <c r="I535" s="83"/>
      <c r="J535" s="83"/>
      <c r="K535" s="83"/>
      <c r="L535" s="83"/>
      <c r="M535" s="83"/>
      <c r="N535" s="84">
        <v>194</v>
      </c>
      <c r="O535" s="84">
        <v>495</v>
      </c>
      <c r="P535" s="85">
        <v>43983</v>
      </c>
      <c r="U535" s="80"/>
      <c r="V535" s="80"/>
      <c r="W535" s="80"/>
      <c r="AU535" s="88"/>
    </row>
    <row r="536" spans="1:247" s="84" customFormat="1" x14ac:dyDescent="0.25">
      <c r="A536" s="140" t="s">
        <v>1492</v>
      </c>
      <c r="B536" s="108" t="s">
        <v>1493</v>
      </c>
      <c r="C536" s="79" t="s">
        <v>1496</v>
      </c>
      <c r="D536" s="108" t="s">
        <v>1721</v>
      </c>
      <c r="E536" s="80">
        <v>0.32450000000000001</v>
      </c>
      <c r="F536" s="257"/>
      <c r="G536" s="82" t="str">
        <f t="shared" si="34"/>
        <v/>
      </c>
      <c r="H536" s="82" t="str">
        <f t="shared" si="35"/>
        <v>X</v>
      </c>
      <c r="I536" s="83"/>
      <c r="J536" s="83"/>
      <c r="K536" s="83"/>
      <c r="L536" s="83"/>
      <c r="M536" s="83"/>
      <c r="N536" s="84">
        <v>160</v>
      </c>
      <c r="O536" s="84">
        <v>493</v>
      </c>
      <c r="P536" s="85">
        <v>43983</v>
      </c>
      <c r="U536" s="80"/>
      <c r="V536" s="80"/>
      <c r="W536" s="80"/>
    </row>
    <row r="537" spans="1:247" s="84" customFormat="1" x14ac:dyDescent="0.25">
      <c r="A537" s="140" t="s">
        <v>1492</v>
      </c>
      <c r="B537" s="108" t="s">
        <v>1493</v>
      </c>
      <c r="C537" s="79" t="s">
        <v>1497</v>
      </c>
      <c r="D537" s="108" t="s">
        <v>1722</v>
      </c>
      <c r="E537" s="80">
        <v>0.22090000000000001</v>
      </c>
      <c r="F537" s="196"/>
      <c r="G537" s="82" t="str">
        <f t="shared" si="34"/>
        <v/>
      </c>
      <c r="H537" s="82" t="str">
        <f t="shared" si="35"/>
        <v/>
      </c>
      <c r="I537" s="83"/>
      <c r="J537" s="83"/>
      <c r="K537" s="83"/>
      <c r="L537" s="83"/>
      <c r="M537" s="83"/>
      <c r="N537" s="84">
        <v>93</v>
      </c>
      <c r="O537" s="84">
        <v>421</v>
      </c>
      <c r="P537" s="85">
        <v>43983</v>
      </c>
      <c r="U537" s="80"/>
      <c r="V537" s="80"/>
      <c r="W537" s="80"/>
    </row>
    <row r="538" spans="1:247" s="127" customFormat="1" x14ac:dyDescent="0.25">
      <c r="A538" s="139"/>
      <c r="B538" s="120"/>
      <c r="C538" s="119"/>
      <c r="D538" s="120" t="s">
        <v>2511</v>
      </c>
      <c r="E538" s="121">
        <f>N538/O538</f>
        <v>0.33274725274725275</v>
      </c>
      <c r="F538" s="258"/>
      <c r="G538" s="122"/>
      <c r="H538" s="122"/>
      <c r="I538" s="123"/>
      <c r="J538" s="123"/>
      <c r="K538" s="123"/>
      <c r="L538" s="123"/>
      <c r="M538" s="123"/>
      <c r="N538" s="124">
        <f>SUM(N534:N537)</f>
        <v>757</v>
      </c>
      <c r="O538" s="124">
        <f>SUM(O534:O537)</f>
        <v>2275</v>
      </c>
      <c r="P538" s="125"/>
      <c r="Q538" s="124"/>
      <c r="U538" s="126"/>
      <c r="V538" s="126"/>
      <c r="W538" s="126"/>
    </row>
    <row r="539" spans="1:247" s="84" customFormat="1" x14ac:dyDescent="0.25">
      <c r="A539" s="79" t="s">
        <v>1048</v>
      </c>
      <c r="B539" s="79" t="s">
        <v>1049</v>
      </c>
      <c r="C539" s="79" t="s">
        <v>1053</v>
      </c>
      <c r="D539" s="79" t="s">
        <v>1052</v>
      </c>
      <c r="E539" s="80">
        <v>0.46879999999999999</v>
      </c>
      <c r="F539" s="260"/>
      <c r="G539" s="82" t="str">
        <f t="shared" si="34"/>
        <v>X</v>
      </c>
      <c r="H539" s="82" t="str">
        <f t="shared" si="35"/>
        <v/>
      </c>
      <c r="I539" s="83" t="s">
        <v>150</v>
      </c>
      <c r="J539" s="83"/>
      <c r="K539" s="83"/>
      <c r="L539" s="83" t="s">
        <v>151</v>
      </c>
      <c r="M539" s="83"/>
      <c r="N539" s="84">
        <v>135</v>
      </c>
      <c r="O539" s="84">
        <v>288</v>
      </c>
      <c r="P539" s="85">
        <v>43985</v>
      </c>
      <c r="U539" s="80"/>
      <c r="V539" s="80"/>
      <c r="W539" s="80"/>
    </row>
    <row r="540" spans="1:247" s="84" customFormat="1" x14ac:dyDescent="0.25">
      <c r="A540" s="79" t="s">
        <v>1048</v>
      </c>
      <c r="B540" s="79" t="s">
        <v>1049</v>
      </c>
      <c r="C540" s="79" t="s">
        <v>1051</v>
      </c>
      <c r="D540" s="79" t="s">
        <v>1050</v>
      </c>
      <c r="E540" s="80">
        <v>0.3276</v>
      </c>
      <c r="F540" s="260"/>
      <c r="G540" s="82" t="str">
        <f t="shared" si="34"/>
        <v/>
      </c>
      <c r="H540" s="82" t="str">
        <f t="shared" si="35"/>
        <v>X</v>
      </c>
      <c r="I540" s="83" t="s">
        <v>22</v>
      </c>
      <c r="J540" s="83"/>
      <c r="K540" s="83"/>
      <c r="L540" s="83" t="s">
        <v>151</v>
      </c>
      <c r="M540" s="83"/>
      <c r="N540" s="84">
        <v>76</v>
      </c>
      <c r="O540" s="84">
        <v>232</v>
      </c>
      <c r="P540" s="85">
        <v>43985</v>
      </c>
      <c r="U540" s="80"/>
      <c r="V540" s="80"/>
      <c r="W540" s="80"/>
    </row>
    <row r="541" spans="1:247" s="127" customFormat="1" x14ac:dyDescent="0.25">
      <c r="A541" s="119"/>
      <c r="B541" s="119"/>
      <c r="C541" s="119"/>
      <c r="D541" s="120" t="s">
        <v>2511</v>
      </c>
      <c r="E541" s="121">
        <f>N541/O541</f>
        <v>0.40576923076923077</v>
      </c>
      <c r="F541" s="135"/>
      <c r="G541" s="122"/>
      <c r="H541" s="122"/>
      <c r="I541" s="123"/>
      <c r="J541" s="123"/>
      <c r="K541" s="123"/>
      <c r="L541" s="123"/>
      <c r="M541" s="123"/>
      <c r="N541" s="124">
        <f>SUM(N539:N540)</f>
        <v>211</v>
      </c>
      <c r="O541" s="124">
        <f>SUM(O539:O540)</f>
        <v>520</v>
      </c>
      <c r="P541" s="125"/>
      <c r="Q541" s="124"/>
      <c r="U541" s="126"/>
      <c r="V541" s="126"/>
      <c r="W541" s="126"/>
    </row>
    <row r="542" spans="1:247" s="84" customFormat="1" x14ac:dyDescent="0.25">
      <c r="A542" s="140" t="s">
        <v>1680</v>
      </c>
      <c r="B542" s="108" t="s">
        <v>1595</v>
      </c>
      <c r="C542" s="79" t="s">
        <v>1594</v>
      </c>
      <c r="D542" s="108" t="s">
        <v>1723</v>
      </c>
      <c r="E542" s="80">
        <v>0.37580000000000002</v>
      </c>
      <c r="F542" s="257">
        <v>888</v>
      </c>
      <c r="G542" s="82"/>
      <c r="H542" s="82" t="s">
        <v>150</v>
      </c>
      <c r="I542" s="83" t="s">
        <v>150</v>
      </c>
      <c r="J542" s="83"/>
      <c r="K542" s="83"/>
      <c r="L542" s="83" t="s">
        <v>151</v>
      </c>
      <c r="M542" s="83"/>
      <c r="N542" s="84">
        <v>115</v>
      </c>
      <c r="O542" s="84">
        <v>306</v>
      </c>
      <c r="P542" s="85">
        <v>43986</v>
      </c>
      <c r="U542" s="80"/>
      <c r="V542" s="80"/>
      <c r="W542" s="80"/>
    </row>
    <row r="543" spans="1:247" s="88" customFormat="1" ht="14.25" customHeight="1" x14ac:dyDescent="0.25">
      <c r="A543" s="140" t="s">
        <v>1680</v>
      </c>
      <c r="B543" s="108" t="s">
        <v>1595</v>
      </c>
      <c r="C543" s="79" t="s">
        <v>1596</v>
      </c>
      <c r="D543" s="108" t="s">
        <v>1597</v>
      </c>
      <c r="E543" s="80">
        <v>0.35560000000000003</v>
      </c>
      <c r="F543" s="257"/>
      <c r="G543" s="82" t="str">
        <f>IF(E543&gt;=40%,"X","")</f>
        <v/>
      </c>
      <c r="H543" s="82" t="str">
        <f>IF(AND( E543&gt;=30%, E543 &lt;=39.99%),"X","")</f>
        <v>X</v>
      </c>
      <c r="I543" s="83" t="s">
        <v>22</v>
      </c>
      <c r="J543" s="83"/>
      <c r="K543" s="83"/>
      <c r="L543" s="83" t="s">
        <v>151</v>
      </c>
      <c r="M543" s="83"/>
      <c r="N543" s="84">
        <v>144</v>
      </c>
      <c r="O543" s="84">
        <v>405</v>
      </c>
      <c r="P543" s="85">
        <v>43986</v>
      </c>
      <c r="Q543" s="84"/>
      <c r="R543" s="84"/>
      <c r="S543" s="84"/>
      <c r="T543" s="84"/>
      <c r="U543" s="80"/>
      <c r="V543" s="80"/>
      <c r="W543" s="80"/>
      <c r="X543" s="84"/>
      <c r="Y543" s="84"/>
      <c r="Z543" s="84"/>
      <c r="AA543" s="84"/>
      <c r="AB543" s="84"/>
      <c r="AC543" s="84"/>
      <c r="AD543" s="84"/>
      <c r="AE543" s="84"/>
      <c r="AF543" s="84"/>
      <c r="AG543" s="84"/>
      <c r="AH543" s="84"/>
      <c r="AI543" s="84"/>
      <c r="AJ543" s="84"/>
      <c r="AK543" s="84"/>
      <c r="AL543" s="84"/>
      <c r="AM543" s="84"/>
      <c r="AN543" s="84"/>
      <c r="AO543" s="84"/>
      <c r="AP543" s="84"/>
      <c r="AQ543" s="84"/>
      <c r="AR543" s="84"/>
      <c r="AS543" s="84"/>
      <c r="AT543" s="84"/>
      <c r="AU543" s="84"/>
      <c r="AV543" s="84"/>
      <c r="AW543" s="84"/>
      <c r="AX543" s="84"/>
      <c r="AY543" s="84"/>
      <c r="AZ543" s="84"/>
      <c r="BA543" s="84"/>
      <c r="BB543" s="84"/>
      <c r="BC543" s="84"/>
      <c r="BD543" s="84"/>
      <c r="BE543" s="84"/>
      <c r="BF543" s="84"/>
      <c r="BG543" s="84"/>
      <c r="BH543" s="84"/>
      <c r="BI543" s="84"/>
      <c r="BJ543" s="84"/>
      <c r="BK543" s="84"/>
      <c r="BL543" s="84"/>
      <c r="BM543" s="84"/>
      <c r="BN543" s="84"/>
      <c r="BO543" s="84"/>
      <c r="BP543" s="84"/>
      <c r="BQ543" s="84"/>
      <c r="BR543" s="84"/>
      <c r="BS543" s="84"/>
      <c r="BT543" s="84"/>
      <c r="BU543" s="84"/>
      <c r="BV543" s="84"/>
      <c r="BW543" s="84"/>
      <c r="BX543" s="84"/>
      <c r="BY543" s="84"/>
      <c r="BZ543" s="84"/>
      <c r="CA543" s="84"/>
      <c r="CB543" s="84"/>
      <c r="CC543" s="84"/>
      <c r="CD543" s="84"/>
      <c r="CE543" s="84"/>
      <c r="CF543" s="84"/>
      <c r="CG543" s="84"/>
      <c r="CH543" s="84"/>
      <c r="CI543" s="84"/>
      <c r="CJ543" s="84"/>
      <c r="CK543" s="84"/>
      <c r="CL543" s="84"/>
      <c r="CM543" s="84"/>
      <c r="CN543" s="84"/>
      <c r="CO543" s="84"/>
      <c r="CP543" s="84"/>
      <c r="CQ543" s="84"/>
      <c r="CR543" s="84"/>
      <c r="CS543" s="84"/>
      <c r="CT543" s="84"/>
      <c r="CU543" s="84"/>
      <c r="CV543" s="84"/>
      <c r="CW543" s="84"/>
      <c r="CX543" s="84"/>
      <c r="CY543" s="84"/>
      <c r="CZ543" s="84"/>
      <c r="DA543" s="84"/>
      <c r="DB543" s="84"/>
      <c r="DC543" s="84"/>
      <c r="DD543" s="84"/>
      <c r="DE543" s="84"/>
      <c r="DF543" s="84"/>
      <c r="DG543" s="84"/>
      <c r="DH543" s="84"/>
      <c r="DI543" s="84"/>
      <c r="DJ543" s="84"/>
      <c r="DK543" s="84"/>
      <c r="DL543" s="84"/>
      <c r="DM543" s="84"/>
      <c r="DN543" s="84"/>
      <c r="DO543" s="84"/>
      <c r="DP543" s="84"/>
      <c r="DQ543" s="84"/>
      <c r="DR543" s="84"/>
      <c r="DS543" s="84"/>
      <c r="DT543" s="84"/>
      <c r="DU543" s="84"/>
      <c r="DV543" s="84"/>
      <c r="DW543" s="84"/>
      <c r="DX543" s="84"/>
      <c r="DY543" s="84"/>
      <c r="DZ543" s="84"/>
      <c r="EA543" s="84"/>
      <c r="EB543" s="84"/>
      <c r="EC543" s="84"/>
      <c r="ED543" s="84"/>
      <c r="EE543" s="84"/>
      <c r="EF543" s="84"/>
      <c r="EG543" s="84"/>
      <c r="EH543" s="84"/>
      <c r="EI543" s="84"/>
      <c r="EJ543" s="84"/>
      <c r="EK543" s="84"/>
      <c r="EL543" s="84"/>
      <c r="EM543" s="84"/>
      <c r="EN543" s="84"/>
      <c r="EO543" s="84"/>
      <c r="EP543" s="84"/>
      <c r="EQ543" s="84"/>
      <c r="ER543" s="84"/>
      <c r="ES543" s="84"/>
      <c r="ET543" s="84"/>
      <c r="EU543" s="84"/>
      <c r="EV543" s="84"/>
      <c r="EW543" s="84"/>
      <c r="EX543" s="84"/>
      <c r="EY543" s="84"/>
      <c r="EZ543" s="84"/>
      <c r="FA543" s="84"/>
      <c r="FB543" s="84"/>
      <c r="FC543" s="84"/>
      <c r="FD543" s="84"/>
      <c r="FE543" s="84"/>
      <c r="FF543" s="84"/>
      <c r="FG543" s="84"/>
      <c r="FH543" s="84"/>
      <c r="FI543" s="84"/>
      <c r="FJ543" s="84"/>
      <c r="FK543" s="84"/>
      <c r="FL543" s="84"/>
      <c r="FM543" s="84"/>
      <c r="FN543" s="84"/>
      <c r="FO543" s="84"/>
      <c r="FP543" s="84"/>
      <c r="FQ543" s="84"/>
      <c r="FR543" s="84"/>
      <c r="FS543" s="84"/>
      <c r="FT543" s="84"/>
      <c r="FU543" s="84"/>
      <c r="FV543" s="84"/>
      <c r="FW543" s="84"/>
      <c r="FX543" s="84"/>
      <c r="FY543" s="84"/>
      <c r="FZ543" s="84"/>
      <c r="GA543" s="84"/>
      <c r="GB543" s="84"/>
      <c r="GC543" s="84"/>
      <c r="GD543" s="84"/>
      <c r="GE543" s="84"/>
      <c r="GF543" s="84"/>
      <c r="GG543" s="84"/>
      <c r="GH543" s="84"/>
      <c r="GI543" s="84"/>
      <c r="GJ543" s="84"/>
      <c r="GK543" s="84"/>
      <c r="GL543" s="84"/>
      <c r="GM543" s="84"/>
      <c r="GN543" s="84"/>
      <c r="GO543" s="84"/>
      <c r="GP543" s="84"/>
      <c r="GQ543" s="84"/>
      <c r="GR543" s="84"/>
      <c r="GS543" s="84"/>
      <c r="GT543" s="84"/>
      <c r="GU543" s="84"/>
      <c r="GV543" s="84"/>
      <c r="GW543" s="84"/>
      <c r="GX543" s="84"/>
      <c r="GY543" s="84"/>
      <c r="GZ543" s="84"/>
      <c r="HA543" s="84"/>
      <c r="HB543" s="84"/>
      <c r="HC543" s="84"/>
      <c r="HD543" s="84"/>
      <c r="HE543" s="84"/>
      <c r="HF543" s="84"/>
      <c r="HG543" s="84"/>
      <c r="HH543" s="84"/>
      <c r="HI543" s="84"/>
      <c r="HJ543" s="84"/>
      <c r="HK543" s="84"/>
      <c r="HL543" s="84"/>
      <c r="HM543" s="84"/>
      <c r="HN543" s="84"/>
      <c r="HO543" s="84"/>
      <c r="HP543" s="84"/>
      <c r="HQ543" s="84"/>
      <c r="HR543" s="84"/>
      <c r="HS543" s="84"/>
      <c r="HT543" s="84"/>
      <c r="HU543" s="84"/>
      <c r="HV543" s="84"/>
      <c r="HW543" s="84"/>
      <c r="HX543" s="84"/>
      <c r="HY543" s="84"/>
      <c r="HZ543" s="84"/>
      <c r="IA543" s="84"/>
      <c r="IB543" s="84"/>
      <c r="IC543" s="84"/>
      <c r="ID543" s="84"/>
      <c r="IE543" s="84"/>
      <c r="IF543" s="84"/>
      <c r="IG543" s="84"/>
      <c r="IH543" s="84"/>
      <c r="II543" s="84"/>
      <c r="IJ543" s="84"/>
      <c r="IK543" s="84"/>
      <c r="IL543" s="84"/>
      <c r="IM543" s="84"/>
    </row>
    <row r="544" spans="1:247" s="136" customFormat="1" ht="14.25" customHeight="1" x14ac:dyDescent="0.25">
      <c r="A544" s="139"/>
      <c r="B544" s="120"/>
      <c r="C544" s="119"/>
      <c r="D544" s="120" t="s">
        <v>2511</v>
      </c>
      <c r="E544" s="121">
        <f>N544/O544</f>
        <v>0.36427566807313644</v>
      </c>
      <c r="F544" s="259"/>
      <c r="G544" s="122"/>
      <c r="H544" s="122"/>
      <c r="I544" s="123"/>
      <c r="J544" s="123"/>
      <c r="K544" s="123"/>
      <c r="L544" s="123"/>
      <c r="M544" s="123"/>
      <c r="N544" s="124">
        <f>SUM(N542:N543)</f>
        <v>259</v>
      </c>
      <c r="O544" s="124">
        <f>SUM(O542:O543)</f>
        <v>711</v>
      </c>
      <c r="P544" s="125"/>
      <c r="Q544" s="124"/>
      <c r="R544" s="127"/>
      <c r="S544" s="127"/>
      <c r="T544" s="127"/>
      <c r="U544" s="126"/>
      <c r="V544" s="126"/>
      <c r="W544" s="126"/>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c r="CI544" s="127"/>
      <c r="CJ544" s="127"/>
      <c r="CK544" s="127"/>
      <c r="CL544" s="127"/>
      <c r="CM544" s="127"/>
      <c r="CN544" s="127"/>
      <c r="CO544" s="127"/>
      <c r="CP544" s="127"/>
      <c r="CQ544" s="127"/>
      <c r="CR544" s="127"/>
      <c r="CS544" s="127"/>
      <c r="CT544" s="127"/>
      <c r="CU544" s="127"/>
      <c r="CV544" s="127"/>
      <c r="CW544" s="127"/>
      <c r="CX544" s="127"/>
      <c r="CY544" s="127"/>
      <c r="CZ544" s="127"/>
      <c r="DA544" s="127"/>
      <c r="DB544" s="127"/>
      <c r="DC544" s="127"/>
      <c r="DD544" s="127"/>
      <c r="DE544" s="127"/>
      <c r="DF544" s="127"/>
      <c r="DG544" s="127"/>
      <c r="DH544" s="127"/>
      <c r="DI544" s="127"/>
      <c r="DJ544" s="127"/>
      <c r="DK544" s="127"/>
      <c r="DL544" s="127"/>
      <c r="DM544" s="127"/>
      <c r="DN544" s="127"/>
      <c r="DO544" s="127"/>
      <c r="DP544" s="127"/>
      <c r="DQ544" s="127"/>
      <c r="DR544" s="127"/>
      <c r="DS544" s="127"/>
      <c r="DT544" s="127"/>
      <c r="DU544" s="127"/>
      <c r="DV544" s="127"/>
      <c r="DW544" s="127"/>
      <c r="DX544" s="127"/>
      <c r="DY544" s="127"/>
      <c r="DZ544" s="127"/>
      <c r="EA544" s="127"/>
      <c r="EB544" s="127"/>
      <c r="EC544" s="127"/>
      <c r="ED544" s="127"/>
      <c r="EE544" s="127"/>
      <c r="EF544" s="127"/>
      <c r="EG544" s="127"/>
      <c r="EH544" s="127"/>
      <c r="EI544" s="127"/>
      <c r="EJ544" s="127"/>
      <c r="EK544" s="127"/>
      <c r="EL544" s="127"/>
      <c r="EM544" s="127"/>
      <c r="EN544" s="127"/>
      <c r="EO544" s="127"/>
      <c r="EP544" s="127"/>
      <c r="EQ544" s="127"/>
      <c r="ER544" s="127"/>
      <c r="ES544" s="127"/>
      <c r="ET544" s="127"/>
      <c r="EU544" s="127"/>
      <c r="EV544" s="127"/>
      <c r="EW544" s="127"/>
      <c r="EX544" s="127"/>
      <c r="EY544" s="127"/>
      <c r="EZ544" s="127"/>
      <c r="FA544" s="127"/>
      <c r="FB544" s="127"/>
      <c r="FC544" s="127"/>
      <c r="FD544" s="127"/>
      <c r="FE544" s="127"/>
      <c r="FF544" s="127"/>
      <c r="FG544" s="127"/>
      <c r="FH544" s="127"/>
      <c r="FI544" s="127"/>
      <c r="FJ544" s="127"/>
      <c r="FK544" s="127"/>
      <c r="FL544" s="127"/>
      <c r="FM544" s="127"/>
      <c r="FN544" s="127"/>
      <c r="FO544" s="127"/>
      <c r="FP544" s="127"/>
      <c r="FQ544" s="127"/>
      <c r="FR544" s="127"/>
      <c r="FS544" s="127"/>
      <c r="FT544" s="127"/>
      <c r="FU544" s="127"/>
      <c r="FV544" s="127"/>
      <c r="FW544" s="127"/>
      <c r="FX544" s="127"/>
      <c r="FY544" s="127"/>
      <c r="FZ544" s="127"/>
      <c r="GA544" s="127"/>
      <c r="GB544" s="127"/>
      <c r="GC544" s="127"/>
      <c r="GD544" s="127"/>
      <c r="GE544" s="127"/>
      <c r="GF544" s="127"/>
      <c r="GG544" s="127"/>
      <c r="GH544" s="127"/>
      <c r="GI544" s="127"/>
      <c r="GJ544" s="127"/>
      <c r="GK544" s="127"/>
      <c r="GL544" s="127"/>
      <c r="GM544" s="127"/>
      <c r="GN544" s="127"/>
      <c r="GO544" s="127"/>
      <c r="GP544" s="127"/>
      <c r="GQ544" s="127"/>
      <c r="GR544" s="127"/>
      <c r="GS544" s="127"/>
      <c r="GT544" s="127"/>
      <c r="GU544" s="127"/>
      <c r="GV544" s="127"/>
      <c r="GW544" s="127"/>
      <c r="GX544" s="127"/>
      <c r="GY544" s="127"/>
      <c r="GZ544" s="127"/>
      <c r="HA544" s="127"/>
      <c r="HB544" s="127"/>
      <c r="HC544" s="127"/>
      <c r="HD544" s="127"/>
      <c r="HE544" s="127"/>
      <c r="HF544" s="127"/>
      <c r="HG544" s="127"/>
      <c r="HH544" s="127"/>
      <c r="HI544" s="127"/>
      <c r="HJ544" s="127"/>
      <c r="HK544" s="127"/>
      <c r="HL544" s="127"/>
      <c r="HM544" s="127"/>
      <c r="HN544" s="127"/>
      <c r="HO544" s="127"/>
      <c r="HP544" s="127"/>
      <c r="HQ544" s="127"/>
      <c r="HR544" s="127"/>
      <c r="HS544" s="127"/>
      <c r="HT544" s="127"/>
      <c r="HU544" s="127"/>
      <c r="HV544" s="127"/>
      <c r="HW544" s="127"/>
      <c r="HX544" s="127"/>
      <c r="HY544" s="127"/>
      <c r="HZ544" s="127"/>
      <c r="IA544" s="127"/>
      <c r="IB544" s="127"/>
      <c r="IC544" s="127"/>
      <c r="ID544" s="127"/>
      <c r="IE544" s="127"/>
      <c r="IF544" s="127"/>
      <c r="IG544" s="127"/>
      <c r="IH544" s="127"/>
      <c r="II544" s="127"/>
      <c r="IJ544" s="127"/>
      <c r="IK544" s="127"/>
      <c r="IL544" s="127"/>
      <c r="IM544" s="127"/>
    </row>
    <row r="545" spans="1:247" s="88" customFormat="1" ht="14.25" customHeight="1" x14ac:dyDescent="0.25">
      <c r="A545" s="140" t="s">
        <v>328</v>
      </c>
      <c r="B545" s="79" t="s">
        <v>2123</v>
      </c>
      <c r="C545" s="86" t="s">
        <v>329</v>
      </c>
      <c r="D545" s="79" t="s">
        <v>2542</v>
      </c>
      <c r="E545" s="87">
        <v>0.35349999999999998</v>
      </c>
      <c r="F545" s="260"/>
      <c r="G545" s="82" t="str">
        <f>IF(E545&gt;=40%,"X","")</f>
        <v/>
      </c>
      <c r="H545" s="82" t="str">
        <f>IF(AND( E545&gt;=30%, E545 &lt;=39.99%),"X","")</f>
        <v>X</v>
      </c>
      <c r="I545" s="83"/>
      <c r="J545" s="83"/>
      <c r="K545" s="83"/>
      <c r="L545" s="83"/>
      <c r="M545" s="83"/>
      <c r="N545" s="84">
        <v>70</v>
      </c>
      <c r="O545" s="84">
        <v>198</v>
      </c>
      <c r="P545" s="85">
        <v>43934</v>
      </c>
      <c r="Q545" s="84"/>
      <c r="R545" s="84"/>
      <c r="S545" s="84"/>
      <c r="T545" s="84"/>
      <c r="U545" s="80"/>
      <c r="V545" s="80"/>
      <c r="W545" s="80"/>
      <c r="X545" s="84"/>
      <c r="Y545" s="84"/>
      <c r="Z545" s="84"/>
      <c r="AA545" s="84"/>
      <c r="AB545" s="84"/>
      <c r="AC545" s="84"/>
      <c r="AD545" s="84"/>
      <c r="AE545" s="84"/>
      <c r="AF545" s="84"/>
      <c r="AG545" s="84"/>
      <c r="AH545" s="84"/>
      <c r="AI545" s="84"/>
      <c r="AJ545" s="84"/>
      <c r="AK545" s="84"/>
      <c r="AL545" s="84"/>
      <c r="AM545" s="84"/>
      <c r="AN545" s="84"/>
      <c r="AO545" s="84"/>
      <c r="AP545" s="84"/>
      <c r="AQ545" s="84"/>
      <c r="AR545" s="84"/>
      <c r="AS545" s="84"/>
      <c r="AT545" s="84"/>
      <c r="AU545" s="84"/>
      <c r="AV545" s="84"/>
      <c r="AW545" s="84"/>
      <c r="AX545" s="84"/>
      <c r="AY545" s="84"/>
      <c r="AZ545" s="84"/>
      <c r="BA545" s="84"/>
      <c r="BB545" s="84"/>
      <c r="BC545" s="84"/>
      <c r="BD545" s="84"/>
      <c r="BE545" s="84"/>
      <c r="BF545" s="84"/>
      <c r="BG545" s="84"/>
      <c r="BH545" s="84"/>
      <c r="BI545" s="84"/>
      <c r="BJ545" s="84"/>
      <c r="BK545" s="84"/>
      <c r="BL545" s="84"/>
      <c r="BM545" s="84"/>
      <c r="BN545" s="84"/>
      <c r="BO545" s="84"/>
      <c r="BP545" s="84"/>
      <c r="BQ545" s="84"/>
      <c r="BR545" s="84"/>
      <c r="BS545" s="84"/>
      <c r="BT545" s="84"/>
      <c r="BU545" s="84"/>
      <c r="BV545" s="84"/>
      <c r="BW545" s="84"/>
      <c r="BX545" s="84"/>
      <c r="BY545" s="84"/>
      <c r="BZ545" s="84"/>
      <c r="CA545" s="84"/>
      <c r="CB545" s="84"/>
      <c r="CC545" s="84"/>
      <c r="CD545" s="84"/>
      <c r="CE545" s="84"/>
      <c r="CF545" s="84"/>
      <c r="CG545" s="84"/>
      <c r="CH545" s="84"/>
      <c r="CI545" s="84"/>
      <c r="CJ545" s="84"/>
      <c r="CK545" s="84"/>
      <c r="CL545" s="84"/>
      <c r="CM545" s="84"/>
      <c r="CN545" s="84"/>
      <c r="CO545" s="84"/>
      <c r="CP545" s="84"/>
      <c r="CQ545" s="84"/>
      <c r="CR545" s="84"/>
      <c r="CS545" s="84"/>
      <c r="CT545" s="84"/>
      <c r="CU545" s="84"/>
      <c r="CV545" s="84"/>
      <c r="CW545" s="84"/>
      <c r="CX545" s="84"/>
      <c r="CY545" s="84"/>
      <c r="CZ545" s="84"/>
      <c r="DA545" s="84"/>
      <c r="DB545" s="84"/>
      <c r="DC545" s="84"/>
      <c r="DD545" s="84"/>
      <c r="DE545" s="84"/>
      <c r="DF545" s="84"/>
      <c r="DG545" s="84"/>
      <c r="DH545" s="84"/>
      <c r="DI545" s="84"/>
      <c r="DJ545" s="84"/>
      <c r="DK545" s="84"/>
      <c r="DL545" s="84"/>
      <c r="DM545" s="84"/>
      <c r="DN545" s="84"/>
      <c r="DO545" s="84"/>
      <c r="DP545" s="84"/>
      <c r="DQ545" s="84"/>
      <c r="DR545" s="84"/>
      <c r="DS545" s="84"/>
      <c r="DT545" s="84"/>
      <c r="DU545" s="84"/>
      <c r="DV545" s="84"/>
      <c r="DW545" s="84"/>
      <c r="DX545" s="84"/>
      <c r="DY545" s="84"/>
      <c r="DZ545" s="84"/>
      <c r="EA545" s="84"/>
      <c r="EB545" s="84"/>
      <c r="EC545" s="84"/>
      <c r="ED545" s="84"/>
      <c r="EE545" s="84"/>
      <c r="EF545" s="84"/>
      <c r="EG545" s="84"/>
      <c r="EH545" s="84"/>
      <c r="EI545" s="84"/>
      <c r="EJ545" s="84"/>
      <c r="EK545" s="84"/>
      <c r="EL545" s="84"/>
      <c r="EM545" s="84"/>
      <c r="EN545" s="84"/>
      <c r="EO545" s="84"/>
      <c r="EP545" s="84"/>
      <c r="EQ545" s="84"/>
      <c r="ER545" s="84"/>
      <c r="ES545" s="84"/>
      <c r="ET545" s="84"/>
      <c r="EU545" s="84"/>
      <c r="EV545" s="84"/>
      <c r="EW545" s="84"/>
      <c r="EX545" s="84"/>
      <c r="EY545" s="84"/>
      <c r="EZ545" s="84"/>
      <c r="FA545" s="84"/>
      <c r="FB545" s="84"/>
      <c r="FC545" s="84"/>
      <c r="FD545" s="84"/>
      <c r="FE545" s="84"/>
      <c r="FF545" s="84"/>
      <c r="FG545" s="84"/>
      <c r="FH545" s="84"/>
      <c r="FI545" s="84"/>
      <c r="FJ545" s="84"/>
      <c r="FK545" s="84"/>
      <c r="FL545" s="84"/>
      <c r="FM545" s="84"/>
      <c r="FN545" s="84"/>
      <c r="FO545" s="84"/>
      <c r="FP545" s="84"/>
      <c r="FQ545" s="84"/>
      <c r="FR545" s="84"/>
      <c r="FS545" s="84"/>
      <c r="FT545" s="84"/>
      <c r="FU545" s="84"/>
      <c r="FV545" s="84"/>
      <c r="FW545" s="84"/>
      <c r="FX545" s="84"/>
      <c r="FY545" s="84"/>
      <c r="FZ545" s="84"/>
      <c r="GA545" s="84"/>
      <c r="GB545" s="84"/>
      <c r="GC545" s="84"/>
      <c r="GD545" s="84"/>
      <c r="GE545" s="84"/>
      <c r="GF545" s="84"/>
      <c r="GG545" s="84"/>
      <c r="GH545" s="84"/>
      <c r="GI545" s="84"/>
      <c r="GJ545" s="84"/>
      <c r="GK545" s="84"/>
      <c r="GL545" s="84"/>
      <c r="GM545" s="84"/>
      <c r="GN545" s="84"/>
      <c r="GO545" s="84"/>
      <c r="GP545" s="84"/>
      <c r="GQ545" s="84"/>
      <c r="GR545" s="84"/>
      <c r="GS545" s="84"/>
      <c r="GT545" s="84"/>
      <c r="GU545" s="84"/>
      <c r="GV545" s="84"/>
      <c r="GW545" s="84"/>
      <c r="GX545" s="84"/>
      <c r="GY545" s="84"/>
      <c r="GZ545" s="84"/>
      <c r="HA545" s="84"/>
      <c r="HB545" s="84"/>
      <c r="HC545" s="84"/>
      <c r="HD545" s="84"/>
      <c r="HE545" s="84"/>
      <c r="HF545" s="84"/>
      <c r="HG545" s="84"/>
      <c r="HH545" s="84"/>
      <c r="HI545" s="84"/>
      <c r="HJ545" s="84"/>
      <c r="HK545" s="84"/>
      <c r="HL545" s="84"/>
      <c r="HM545" s="84"/>
      <c r="HN545" s="84"/>
      <c r="HO545" s="84"/>
      <c r="HP545" s="84"/>
      <c r="HQ545" s="84"/>
      <c r="HR545" s="84"/>
      <c r="HS545" s="84"/>
      <c r="HT545" s="84"/>
      <c r="HU545" s="84"/>
      <c r="HV545" s="84"/>
      <c r="HW545" s="84"/>
      <c r="HX545" s="84"/>
      <c r="HY545" s="84"/>
      <c r="HZ545" s="84"/>
      <c r="IA545" s="84"/>
      <c r="IB545" s="84"/>
      <c r="IC545" s="84"/>
      <c r="ID545" s="84"/>
      <c r="IE545" s="84"/>
      <c r="IF545" s="84"/>
      <c r="IG545" s="84"/>
      <c r="IH545" s="84"/>
      <c r="II545" s="84"/>
      <c r="IJ545" s="84"/>
      <c r="IK545" s="84"/>
      <c r="IL545" s="84"/>
      <c r="IM545" s="84"/>
    </row>
    <row r="546" spans="1:247" s="88" customFormat="1" ht="14.25" customHeight="1" x14ac:dyDescent="0.25">
      <c r="A546" s="140" t="s">
        <v>328</v>
      </c>
      <c r="B546" s="79" t="s">
        <v>2123</v>
      </c>
      <c r="C546" s="86" t="s">
        <v>331</v>
      </c>
      <c r="D546" s="79" t="s">
        <v>330</v>
      </c>
      <c r="E546" s="87">
        <v>0.25</v>
      </c>
      <c r="F546" s="260"/>
      <c r="G546" s="82" t="str">
        <f>IF(E546&gt;=40%,"X","")</f>
        <v/>
      </c>
      <c r="H546" s="82" t="str">
        <f>IF(AND( E546&gt;=30%, E546 &lt;=39.99%),"X","")</f>
        <v/>
      </c>
      <c r="I546" s="83"/>
      <c r="J546" s="83"/>
      <c r="K546" s="83"/>
      <c r="L546" s="83"/>
      <c r="M546" s="83"/>
      <c r="N546" s="84">
        <v>42</v>
      </c>
      <c r="O546" s="84">
        <v>168</v>
      </c>
      <c r="P546" s="85">
        <v>43934</v>
      </c>
      <c r="Q546" s="84"/>
      <c r="R546" s="84"/>
      <c r="S546" s="84"/>
      <c r="T546" s="84"/>
      <c r="U546" s="80"/>
      <c r="V546" s="80"/>
      <c r="W546" s="80"/>
      <c r="X546" s="84"/>
      <c r="Y546" s="84"/>
      <c r="Z546" s="84"/>
      <c r="AA546" s="84"/>
      <c r="AB546" s="84"/>
      <c r="AC546" s="84"/>
      <c r="AD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c r="BD546" s="84"/>
      <c r="BE546" s="84"/>
      <c r="BF546" s="84"/>
      <c r="BG546" s="84"/>
      <c r="BH546" s="84"/>
      <c r="BI546" s="84"/>
      <c r="BJ546" s="84"/>
      <c r="BK546" s="84"/>
      <c r="BL546" s="84"/>
      <c r="BM546" s="84"/>
      <c r="BN546" s="84"/>
      <c r="BO546" s="84"/>
      <c r="BP546" s="84"/>
      <c r="BQ546" s="84"/>
      <c r="BR546" s="84"/>
      <c r="BS546" s="84"/>
      <c r="BT546" s="84"/>
      <c r="BU546" s="84"/>
      <c r="BV546" s="84"/>
      <c r="BW546" s="84"/>
      <c r="BX546" s="84"/>
      <c r="BY546" s="84"/>
      <c r="BZ546" s="84"/>
      <c r="CA546" s="84"/>
      <c r="CB546" s="84"/>
      <c r="CC546" s="84"/>
      <c r="CD546" s="84"/>
      <c r="CE546" s="84"/>
      <c r="CF546" s="84"/>
      <c r="CG546" s="84"/>
      <c r="CH546" s="84"/>
      <c r="CI546" s="84"/>
      <c r="CJ546" s="84"/>
      <c r="CK546" s="84"/>
      <c r="CL546" s="84"/>
      <c r="CM546" s="84"/>
      <c r="CN546" s="84"/>
      <c r="CO546" s="84"/>
      <c r="CP546" s="84"/>
      <c r="CQ546" s="84"/>
      <c r="CR546" s="84"/>
      <c r="CS546" s="84"/>
      <c r="CT546" s="84"/>
      <c r="CU546" s="84"/>
      <c r="CV546" s="84"/>
      <c r="CW546" s="84"/>
      <c r="CX546" s="84"/>
      <c r="CY546" s="84"/>
      <c r="CZ546" s="84"/>
      <c r="DA546" s="84"/>
      <c r="DB546" s="84"/>
      <c r="DC546" s="84"/>
      <c r="DD546" s="84"/>
      <c r="DE546" s="84"/>
      <c r="DF546" s="84"/>
      <c r="DG546" s="84"/>
      <c r="DH546" s="84"/>
      <c r="DI546" s="84"/>
      <c r="DJ546" s="84"/>
      <c r="DK546" s="84"/>
      <c r="DL546" s="84"/>
      <c r="DM546" s="84"/>
      <c r="DN546" s="84"/>
      <c r="DO546" s="84"/>
      <c r="DP546" s="84"/>
      <c r="DQ546" s="84"/>
      <c r="DR546" s="84"/>
      <c r="DS546" s="84"/>
      <c r="DT546" s="84"/>
      <c r="DU546" s="84"/>
      <c r="DV546" s="84"/>
      <c r="DW546" s="84"/>
      <c r="DX546" s="84"/>
      <c r="DY546" s="84"/>
      <c r="DZ546" s="84"/>
      <c r="EA546" s="84"/>
      <c r="EB546" s="84"/>
      <c r="EC546" s="84"/>
      <c r="ED546" s="84"/>
      <c r="EE546" s="84"/>
      <c r="EF546" s="84"/>
      <c r="EG546" s="84"/>
      <c r="EH546" s="84"/>
      <c r="EI546" s="84"/>
      <c r="EJ546" s="84"/>
      <c r="EK546" s="84"/>
      <c r="EL546" s="84"/>
      <c r="EM546" s="84"/>
      <c r="EN546" s="84"/>
      <c r="EO546" s="84"/>
      <c r="EP546" s="84"/>
      <c r="EQ546" s="84"/>
      <c r="ER546" s="84"/>
      <c r="ES546" s="84"/>
      <c r="ET546" s="84"/>
      <c r="EU546" s="84"/>
      <c r="EV546" s="84"/>
      <c r="EW546" s="84"/>
      <c r="EX546" s="84"/>
      <c r="EY546" s="84"/>
      <c r="EZ546" s="84"/>
      <c r="FA546" s="84"/>
      <c r="FB546" s="84"/>
      <c r="FC546" s="84"/>
      <c r="FD546" s="84"/>
      <c r="FE546" s="84"/>
      <c r="FF546" s="84"/>
      <c r="FG546" s="84"/>
      <c r="FH546" s="84"/>
      <c r="FI546" s="84"/>
      <c r="FJ546" s="84"/>
      <c r="FK546" s="84"/>
      <c r="FL546" s="84"/>
      <c r="FM546" s="84"/>
      <c r="FN546" s="84"/>
      <c r="FO546" s="84"/>
      <c r="FP546" s="84"/>
      <c r="FQ546" s="84"/>
      <c r="FR546" s="84"/>
      <c r="FS546" s="84"/>
      <c r="FT546" s="84"/>
      <c r="FU546" s="84"/>
      <c r="FV546" s="84"/>
      <c r="FW546" s="84"/>
      <c r="FX546" s="84"/>
      <c r="FY546" s="84"/>
      <c r="FZ546" s="84"/>
      <c r="GA546" s="84"/>
      <c r="GB546" s="84"/>
      <c r="GC546" s="84"/>
      <c r="GD546" s="84"/>
      <c r="GE546" s="84"/>
      <c r="GF546" s="84"/>
      <c r="GG546" s="84"/>
      <c r="GH546" s="84"/>
      <c r="GI546" s="84"/>
      <c r="GJ546" s="84"/>
      <c r="GK546" s="84"/>
      <c r="GL546" s="84"/>
      <c r="GM546" s="84"/>
      <c r="GN546" s="84"/>
      <c r="GO546" s="84"/>
      <c r="GP546" s="84"/>
      <c r="GQ546" s="84"/>
      <c r="GR546" s="84"/>
      <c r="GS546" s="84"/>
      <c r="GT546" s="84"/>
      <c r="GU546" s="84"/>
      <c r="GV546" s="84"/>
      <c r="GW546" s="84"/>
      <c r="GX546" s="84"/>
      <c r="GY546" s="84"/>
      <c r="GZ546" s="84"/>
      <c r="HA546" s="84"/>
      <c r="HB546" s="84"/>
      <c r="HC546" s="84"/>
      <c r="HD546" s="84"/>
      <c r="HE546" s="84"/>
      <c r="HF546" s="84"/>
      <c r="HG546" s="84"/>
      <c r="HH546" s="84"/>
      <c r="HI546" s="84"/>
      <c r="HJ546" s="84"/>
      <c r="HK546" s="84"/>
      <c r="HL546" s="84"/>
      <c r="HM546" s="84"/>
      <c r="HN546" s="84"/>
      <c r="HO546" s="84"/>
      <c r="HP546" s="84"/>
      <c r="HQ546" s="84"/>
      <c r="HR546" s="84"/>
      <c r="HS546" s="84"/>
      <c r="HT546" s="84"/>
      <c r="HU546" s="84"/>
      <c r="HV546" s="84"/>
      <c r="HW546" s="84"/>
      <c r="HX546" s="84"/>
      <c r="HY546" s="84"/>
      <c r="HZ546" s="84"/>
      <c r="IA546" s="84"/>
      <c r="IB546" s="84"/>
      <c r="IC546" s="84"/>
      <c r="ID546" s="84"/>
      <c r="IE546" s="84"/>
      <c r="IF546" s="84"/>
      <c r="IG546" s="84"/>
      <c r="IH546" s="84"/>
      <c r="II546" s="84"/>
      <c r="IJ546" s="84"/>
      <c r="IK546" s="84"/>
      <c r="IL546" s="84"/>
      <c r="IM546" s="84"/>
    </row>
    <row r="547" spans="1:247" s="88" customFormat="1" ht="14.25" customHeight="1" x14ac:dyDescent="0.25">
      <c r="A547" s="139"/>
      <c r="B547" s="119"/>
      <c r="C547" s="128"/>
      <c r="D547" s="120" t="s">
        <v>2511</v>
      </c>
      <c r="E547" s="129">
        <f>N547/O547</f>
        <v>0.30601092896174864</v>
      </c>
      <c r="F547" s="135"/>
      <c r="G547" s="122"/>
      <c r="H547" s="122"/>
      <c r="I547" s="123"/>
      <c r="J547" s="123"/>
      <c r="K547" s="123"/>
      <c r="L547" s="123"/>
      <c r="M547" s="123"/>
      <c r="N547" s="124">
        <f>SUM(N545:N546)</f>
        <v>112</v>
      </c>
      <c r="O547" s="124">
        <f>SUM(O545:O546)</f>
        <v>366</v>
      </c>
      <c r="P547" s="125"/>
      <c r="Q547" s="124"/>
      <c r="R547" s="84"/>
      <c r="S547" s="84"/>
      <c r="T547" s="84"/>
      <c r="U547" s="80"/>
      <c r="V547" s="80"/>
      <c r="W547" s="80"/>
      <c r="X547" s="84"/>
      <c r="Y547" s="84"/>
      <c r="Z547" s="84"/>
      <c r="AA547" s="84"/>
      <c r="AB547" s="84"/>
      <c r="AC547" s="84"/>
      <c r="AD547" s="84"/>
      <c r="AE547" s="84"/>
      <c r="AF547" s="84"/>
      <c r="AG547" s="84"/>
      <c r="AH547" s="84"/>
      <c r="AI547" s="84"/>
      <c r="AJ547" s="84"/>
      <c r="AK547" s="84"/>
      <c r="AL547" s="84"/>
      <c r="AM547" s="84"/>
      <c r="AN547" s="84"/>
      <c r="AO547" s="84"/>
      <c r="AP547" s="84"/>
      <c r="AQ547" s="84"/>
      <c r="AR547" s="84"/>
      <c r="AS547" s="84"/>
      <c r="AT547" s="84"/>
      <c r="AU547" s="84"/>
      <c r="AV547" s="84"/>
      <c r="AW547" s="84"/>
      <c r="AX547" s="84"/>
      <c r="AY547" s="84"/>
      <c r="AZ547" s="84"/>
      <c r="BA547" s="84"/>
      <c r="BB547" s="84"/>
      <c r="BC547" s="84"/>
      <c r="BD547" s="84"/>
      <c r="BE547" s="84"/>
      <c r="BF547" s="84"/>
      <c r="BG547" s="84"/>
      <c r="BH547" s="84"/>
      <c r="BI547" s="84"/>
      <c r="BJ547" s="84"/>
      <c r="BK547" s="84"/>
      <c r="BL547" s="84"/>
      <c r="BM547" s="84"/>
      <c r="BN547" s="84"/>
      <c r="BO547" s="84"/>
      <c r="BP547" s="84"/>
      <c r="BQ547" s="84"/>
      <c r="BR547" s="84"/>
      <c r="BS547" s="84"/>
      <c r="BT547" s="84"/>
      <c r="BU547" s="84"/>
      <c r="BV547" s="84"/>
      <c r="BW547" s="84"/>
      <c r="BX547" s="84"/>
      <c r="BY547" s="84"/>
      <c r="BZ547" s="84"/>
      <c r="CA547" s="84"/>
      <c r="CB547" s="84"/>
      <c r="CC547" s="84"/>
      <c r="CD547" s="84"/>
      <c r="CE547" s="84"/>
      <c r="CF547" s="84"/>
      <c r="CG547" s="84"/>
      <c r="CH547" s="84"/>
      <c r="CI547" s="84"/>
      <c r="CJ547" s="84"/>
      <c r="CK547" s="84"/>
      <c r="CL547" s="84"/>
      <c r="CM547" s="84"/>
      <c r="CN547" s="84"/>
      <c r="CO547" s="84"/>
      <c r="CP547" s="84"/>
      <c r="CQ547" s="84"/>
      <c r="CR547" s="84"/>
      <c r="CS547" s="84"/>
      <c r="CT547" s="84"/>
      <c r="CU547" s="84"/>
      <c r="CV547" s="84"/>
      <c r="CW547" s="84"/>
      <c r="CX547" s="84"/>
      <c r="CY547" s="84"/>
      <c r="CZ547" s="84"/>
      <c r="DA547" s="84"/>
      <c r="DB547" s="84"/>
      <c r="DC547" s="84"/>
      <c r="DD547" s="84"/>
      <c r="DE547" s="84"/>
      <c r="DF547" s="84"/>
      <c r="DG547" s="84"/>
      <c r="DH547" s="84"/>
      <c r="DI547" s="84"/>
      <c r="DJ547" s="84"/>
      <c r="DK547" s="84"/>
      <c r="DL547" s="84"/>
      <c r="DM547" s="84"/>
      <c r="DN547" s="84"/>
      <c r="DO547" s="84"/>
      <c r="DP547" s="84"/>
      <c r="DQ547" s="84"/>
      <c r="DR547" s="84"/>
      <c r="DS547" s="84"/>
      <c r="DT547" s="84"/>
      <c r="DU547" s="84"/>
      <c r="DV547" s="84"/>
      <c r="DW547" s="84"/>
      <c r="DX547" s="84"/>
      <c r="DY547" s="84"/>
      <c r="DZ547" s="84"/>
      <c r="EA547" s="84"/>
      <c r="EB547" s="84"/>
      <c r="EC547" s="84"/>
      <c r="ED547" s="84"/>
      <c r="EE547" s="84"/>
      <c r="EF547" s="84"/>
      <c r="EG547" s="84"/>
      <c r="EH547" s="84"/>
      <c r="EI547" s="84"/>
      <c r="EJ547" s="84"/>
      <c r="EK547" s="84"/>
      <c r="EL547" s="84"/>
      <c r="EM547" s="84"/>
      <c r="EN547" s="84"/>
      <c r="EO547" s="84"/>
      <c r="EP547" s="84"/>
      <c r="EQ547" s="84"/>
      <c r="ER547" s="84"/>
      <c r="ES547" s="84"/>
      <c r="ET547" s="84"/>
      <c r="EU547" s="84"/>
      <c r="EV547" s="84"/>
      <c r="EW547" s="84"/>
      <c r="EX547" s="84"/>
      <c r="EY547" s="84"/>
      <c r="EZ547" s="84"/>
      <c r="FA547" s="84"/>
      <c r="FB547" s="84"/>
      <c r="FC547" s="84"/>
      <c r="FD547" s="84"/>
      <c r="FE547" s="84"/>
      <c r="FF547" s="84"/>
      <c r="FG547" s="84"/>
      <c r="FH547" s="84"/>
      <c r="FI547" s="84"/>
      <c r="FJ547" s="84"/>
      <c r="FK547" s="84"/>
      <c r="FL547" s="84"/>
      <c r="FM547" s="84"/>
      <c r="FN547" s="84"/>
      <c r="FO547" s="84"/>
      <c r="FP547" s="84"/>
      <c r="FQ547" s="84"/>
      <c r="FR547" s="84"/>
      <c r="FS547" s="84"/>
      <c r="FT547" s="84"/>
      <c r="FU547" s="84"/>
      <c r="FV547" s="84"/>
      <c r="FW547" s="84"/>
      <c r="FX547" s="84"/>
      <c r="FY547" s="84"/>
      <c r="FZ547" s="84"/>
      <c r="GA547" s="84"/>
      <c r="GB547" s="84"/>
      <c r="GC547" s="84"/>
      <c r="GD547" s="84"/>
      <c r="GE547" s="84"/>
      <c r="GF547" s="84"/>
      <c r="GG547" s="84"/>
      <c r="GH547" s="84"/>
      <c r="GI547" s="84"/>
      <c r="GJ547" s="84"/>
      <c r="GK547" s="84"/>
      <c r="GL547" s="84"/>
      <c r="GM547" s="84"/>
      <c r="GN547" s="84"/>
      <c r="GO547" s="84"/>
      <c r="GP547" s="84"/>
      <c r="GQ547" s="84"/>
      <c r="GR547" s="84"/>
      <c r="GS547" s="84"/>
      <c r="GT547" s="84"/>
      <c r="GU547" s="84"/>
      <c r="GV547" s="84"/>
      <c r="GW547" s="84"/>
      <c r="GX547" s="84"/>
      <c r="GY547" s="84"/>
      <c r="GZ547" s="84"/>
      <c r="HA547" s="84"/>
      <c r="HB547" s="84"/>
      <c r="HC547" s="84"/>
      <c r="HD547" s="84"/>
      <c r="HE547" s="84"/>
      <c r="HF547" s="84"/>
      <c r="HG547" s="84"/>
      <c r="HH547" s="84"/>
      <c r="HI547" s="84"/>
      <c r="HJ547" s="84"/>
      <c r="HK547" s="84"/>
      <c r="HL547" s="84"/>
      <c r="HM547" s="84"/>
      <c r="HN547" s="84"/>
      <c r="HO547" s="84"/>
      <c r="HP547" s="84"/>
      <c r="HQ547" s="84"/>
      <c r="HR547" s="84"/>
      <c r="HS547" s="84"/>
      <c r="HT547" s="84"/>
      <c r="HU547" s="84"/>
      <c r="HV547" s="84"/>
      <c r="HW547" s="84"/>
      <c r="HX547" s="84"/>
      <c r="HY547" s="84"/>
      <c r="HZ547" s="84"/>
      <c r="IA547" s="84"/>
      <c r="IB547" s="84"/>
      <c r="IC547" s="84"/>
      <c r="ID547" s="84"/>
      <c r="IE547" s="84"/>
      <c r="IF547" s="84"/>
      <c r="IG547" s="84"/>
      <c r="IH547" s="84"/>
      <c r="II547" s="84"/>
      <c r="IJ547" s="84"/>
      <c r="IK547" s="84"/>
      <c r="IL547" s="84"/>
      <c r="IM547" s="84"/>
    </row>
    <row r="548" spans="1:247" s="88" customFormat="1" ht="14.25" customHeight="1" x14ac:dyDescent="0.25">
      <c r="A548" s="140" t="s">
        <v>2492</v>
      </c>
      <c r="B548" s="140" t="s">
        <v>2510</v>
      </c>
      <c r="C548" s="238" t="s">
        <v>2493</v>
      </c>
      <c r="D548" s="140" t="s">
        <v>2543</v>
      </c>
      <c r="E548" s="87">
        <v>0.28120000000000001</v>
      </c>
      <c r="F548" s="260"/>
      <c r="G548" s="82" t="str">
        <f>IF(E548&gt;=40%,"X","")</f>
        <v/>
      </c>
      <c r="H548" s="82" t="str">
        <f>IF(AND( E548&gt;=30%, E548 &lt;=39.99%),"X","")</f>
        <v/>
      </c>
      <c r="I548" s="83"/>
      <c r="J548" s="83"/>
      <c r="K548" s="83"/>
      <c r="L548" s="83"/>
      <c r="M548" s="83"/>
      <c r="N548" s="84">
        <v>124</v>
      </c>
      <c r="O548" s="84">
        <v>441</v>
      </c>
      <c r="P548" s="85">
        <v>43997</v>
      </c>
      <c r="Q548" s="84"/>
      <c r="R548" s="84"/>
      <c r="S548" s="84"/>
      <c r="T548" s="84"/>
      <c r="U548" s="80"/>
      <c r="V548" s="80"/>
      <c r="W548" s="80"/>
      <c r="X548" s="84"/>
      <c r="Y548" s="84"/>
      <c r="Z548" s="84"/>
      <c r="AA548" s="84"/>
      <c r="AB548" s="84"/>
      <c r="AC548" s="84"/>
      <c r="AD548" s="84"/>
      <c r="AE548" s="84"/>
      <c r="AF548" s="84"/>
      <c r="AG548" s="84"/>
      <c r="AH548" s="84"/>
      <c r="AI548" s="84"/>
      <c r="AJ548" s="84"/>
      <c r="AK548" s="84"/>
      <c r="AL548" s="84"/>
      <c r="AM548" s="84"/>
      <c r="AN548" s="84"/>
      <c r="AO548" s="84"/>
      <c r="AP548" s="84"/>
      <c r="AQ548" s="84"/>
      <c r="AR548" s="84"/>
      <c r="AS548" s="84"/>
      <c r="AT548" s="84"/>
      <c r="AU548" s="84"/>
      <c r="AV548" s="84"/>
      <c r="AW548" s="84"/>
      <c r="AX548" s="84"/>
      <c r="AY548" s="84"/>
      <c r="AZ548" s="84"/>
      <c r="BA548" s="84"/>
      <c r="BB548" s="84"/>
      <c r="BC548" s="84"/>
      <c r="BD548" s="84"/>
      <c r="BE548" s="84"/>
      <c r="BF548" s="84"/>
      <c r="BG548" s="84"/>
      <c r="BH548" s="84"/>
      <c r="BI548" s="84"/>
      <c r="BJ548" s="84"/>
      <c r="BK548" s="84"/>
      <c r="BL548" s="84"/>
      <c r="BM548" s="84"/>
      <c r="BN548" s="84"/>
      <c r="BO548" s="84"/>
      <c r="BP548" s="84"/>
      <c r="BQ548" s="84"/>
      <c r="BR548" s="84"/>
      <c r="BS548" s="84"/>
      <c r="BT548" s="84"/>
      <c r="BU548" s="84"/>
      <c r="BV548" s="84"/>
      <c r="BW548" s="84"/>
      <c r="BX548" s="84"/>
      <c r="BY548" s="84"/>
      <c r="BZ548" s="84"/>
      <c r="CA548" s="84"/>
      <c r="CB548" s="84"/>
      <c r="CC548" s="84"/>
      <c r="CD548" s="84"/>
      <c r="CE548" s="84"/>
      <c r="CF548" s="84"/>
      <c r="CG548" s="84"/>
      <c r="CH548" s="84"/>
      <c r="CI548" s="84"/>
      <c r="CJ548" s="84"/>
      <c r="CK548" s="84"/>
      <c r="CL548" s="84"/>
      <c r="CM548" s="84"/>
      <c r="CN548" s="84"/>
      <c r="CO548" s="84"/>
      <c r="CP548" s="84"/>
      <c r="CQ548" s="84"/>
      <c r="CR548" s="84"/>
      <c r="CS548" s="84"/>
      <c r="CT548" s="84"/>
      <c r="CU548" s="84"/>
      <c r="CV548" s="84"/>
      <c r="CW548" s="84"/>
      <c r="CX548" s="84"/>
      <c r="CY548" s="84"/>
      <c r="CZ548" s="84"/>
      <c r="DA548" s="84"/>
      <c r="DB548" s="84"/>
      <c r="DC548" s="84"/>
      <c r="DD548" s="84"/>
      <c r="DE548" s="84"/>
      <c r="DF548" s="84"/>
      <c r="DG548" s="84"/>
      <c r="DH548" s="84"/>
      <c r="DI548" s="84"/>
      <c r="DJ548" s="84"/>
      <c r="DK548" s="84"/>
      <c r="DL548" s="84"/>
      <c r="DM548" s="84"/>
      <c r="DN548" s="84"/>
      <c r="DO548" s="84"/>
      <c r="DP548" s="84"/>
      <c r="DQ548" s="84"/>
      <c r="DR548" s="84"/>
      <c r="DS548" s="84"/>
      <c r="DT548" s="84"/>
      <c r="DU548" s="84"/>
      <c r="DV548" s="84"/>
      <c r="DW548" s="84"/>
      <c r="DX548" s="84"/>
      <c r="DY548" s="84"/>
      <c r="DZ548" s="84"/>
      <c r="EA548" s="84"/>
      <c r="EB548" s="84"/>
      <c r="EC548" s="84"/>
      <c r="ED548" s="84"/>
      <c r="EE548" s="84"/>
      <c r="EF548" s="84"/>
      <c r="EG548" s="84"/>
      <c r="EH548" s="84"/>
      <c r="EI548" s="84"/>
      <c r="EJ548" s="84"/>
      <c r="EK548" s="84"/>
      <c r="EL548" s="84"/>
      <c r="EM548" s="84"/>
      <c r="EN548" s="84"/>
      <c r="EO548" s="84"/>
      <c r="EP548" s="84"/>
      <c r="EQ548" s="84"/>
      <c r="ER548" s="84"/>
      <c r="ES548" s="84"/>
      <c r="ET548" s="84"/>
      <c r="EU548" s="84"/>
      <c r="EV548" s="84"/>
      <c r="EW548" s="84"/>
      <c r="EX548" s="84"/>
      <c r="EY548" s="84"/>
      <c r="EZ548" s="84"/>
      <c r="FA548" s="84"/>
      <c r="FB548" s="84"/>
      <c r="FC548" s="84"/>
      <c r="FD548" s="84"/>
      <c r="FE548" s="84"/>
      <c r="FF548" s="84"/>
      <c r="FG548" s="84"/>
      <c r="FH548" s="84"/>
      <c r="FI548" s="84"/>
      <c r="FJ548" s="84"/>
      <c r="FK548" s="84"/>
      <c r="FL548" s="84"/>
      <c r="FM548" s="84"/>
      <c r="FN548" s="84"/>
      <c r="FO548" s="84"/>
      <c r="FP548" s="84"/>
      <c r="FQ548" s="84"/>
      <c r="FR548" s="84"/>
      <c r="FS548" s="84"/>
      <c r="FT548" s="84"/>
      <c r="FU548" s="84"/>
      <c r="FV548" s="84"/>
      <c r="FW548" s="84"/>
      <c r="FX548" s="84"/>
      <c r="FY548" s="84"/>
      <c r="FZ548" s="84"/>
      <c r="GA548" s="84"/>
      <c r="GB548" s="84"/>
      <c r="GC548" s="84"/>
      <c r="GD548" s="84"/>
      <c r="GE548" s="84"/>
      <c r="GF548" s="84"/>
      <c r="GG548" s="84"/>
      <c r="GH548" s="84"/>
      <c r="GI548" s="84"/>
      <c r="GJ548" s="84"/>
      <c r="GK548" s="84"/>
      <c r="GL548" s="84"/>
      <c r="GM548" s="84"/>
      <c r="GN548" s="84"/>
      <c r="GO548" s="84"/>
      <c r="GP548" s="84"/>
      <c r="GQ548" s="84"/>
      <c r="GR548" s="84"/>
      <c r="GS548" s="84"/>
      <c r="GT548" s="84"/>
      <c r="GU548" s="84"/>
      <c r="GV548" s="84"/>
      <c r="GW548" s="84"/>
      <c r="GX548" s="84"/>
      <c r="GY548" s="84"/>
      <c r="GZ548" s="84"/>
      <c r="HA548" s="84"/>
      <c r="HB548" s="84"/>
      <c r="HC548" s="84"/>
      <c r="HD548" s="84"/>
      <c r="HE548" s="84"/>
      <c r="HF548" s="84"/>
      <c r="HG548" s="84"/>
      <c r="HH548" s="84"/>
      <c r="HI548" s="84"/>
      <c r="HJ548" s="84"/>
      <c r="HK548" s="84"/>
      <c r="HL548" s="84"/>
      <c r="HM548" s="84"/>
      <c r="HN548" s="84"/>
      <c r="HO548" s="84"/>
      <c r="HP548" s="84"/>
      <c r="HQ548" s="84"/>
      <c r="HR548" s="84"/>
      <c r="HS548" s="84"/>
      <c r="HT548" s="84"/>
      <c r="HU548" s="84"/>
      <c r="HV548" s="84"/>
      <c r="HW548" s="84"/>
      <c r="HX548" s="84"/>
      <c r="HY548" s="84"/>
      <c r="HZ548" s="84"/>
      <c r="IA548" s="84"/>
      <c r="IB548" s="84"/>
      <c r="IC548" s="84"/>
      <c r="ID548" s="84"/>
      <c r="IE548" s="84"/>
      <c r="IF548" s="84"/>
      <c r="IG548" s="84"/>
      <c r="IH548" s="84"/>
      <c r="II548" s="84"/>
      <c r="IJ548" s="84"/>
      <c r="IK548" s="84"/>
      <c r="IL548" s="84"/>
      <c r="IM548" s="84"/>
    </row>
    <row r="549" spans="1:247" s="88" customFormat="1" ht="14.25" customHeight="1" x14ac:dyDescent="0.25">
      <c r="A549" s="140" t="s">
        <v>2492</v>
      </c>
      <c r="B549" s="140" t="s">
        <v>2510</v>
      </c>
      <c r="C549" s="238" t="s">
        <v>2494</v>
      </c>
      <c r="D549" s="140" t="s">
        <v>2495</v>
      </c>
      <c r="E549" s="87">
        <v>0.2</v>
      </c>
      <c r="F549" s="260"/>
      <c r="G549" s="82"/>
      <c r="H549" s="82"/>
      <c r="I549" s="83"/>
      <c r="J549" s="83"/>
      <c r="K549" s="83"/>
      <c r="L549" s="83"/>
      <c r="M549" s="83"/>
      <c r="N549" s="84">
        <v>79</v>
      </c>
      <c r="O549" s="84">
        <v>395</v>
      </c>
      <c r="P549" s="85">
        <v>43997</v>
      </c>
      <c r="Q549" s="84"/>
      <c r="R549" s="84"/>
      <c r="S549" s="84"/>
      <c r="T549" s="84"/>
      <c r="U549" s="80"/>
      <c r="V549" s="80"/>
      <c r="W549" s="80"/>
      <c r="X549" s="84"/>
      <c r="Y549" s="84"/>
      <c r="Z549" s="84"/>
      <c r="AA549" s="84"/>
      <c r="AB549" s="84"/>
      <c r="AC549" s="84"/>
      <c r="AD549" s="84"/>
      <c r="AE549" s="84"/>
      <c r="AF549" s="84"/>
      <c r="AG549" s="84"/>
      <c r="AH549" s="84"/>
      <c r="AI549" s="84"/>
      <c r="AJ549" s="84"/>
      <c r="AK549" s="84"/>
      <c r="AL549" s="84"/>
      <c r="AM549" s="84"/>
      <c r="AN549" s="84"/>
      <c r="AO549" s="84"/>
      <c r="AP549" s="84"/>
      <c r="AQ549" s="84"/>
      <c r="AR549" s="84"/>
      <c r="AS549" s="84"/>
      <c r="AT549" s="84"/>
      <c r="AU549" s="84"/>
      <c r="AV549" s="84"/>
      <c r="AW549" s="84"/>
      <c r="AX549" s="84"/>
      <c r="AY549" s="84"/>
      <c r="AZ549" s="84"/>
      <c r="BA549" s="84"/>
      <c r="BB549" s="84"/>
      <c r="BC549" s="84"/>
      <c r="BD549" s="84"/>
      <c r="BE549" s="84"/>
      <c r="BF549" s="84"/>
      <c r="BG549" s="84"/>
      <c r="BH549" s="84"/>
      <c r="BI549" s="84"/>
      <c r="BJ549" s="84"/>
      <c r="BK549" s="84"/>
      <c r="BL549" s="84"/>
      <c r="BM549" s="84"/>
      <c r="BN549" s="84"/>
      <c r="BO549" s="84"/>
      <c r="BP549" s="84"/>
      <c r="BQ549" s="84"/>
      <c r="BR549" s="84"/>
      <c r="BS549" s="84"/>
      <c r="BT549" s="84"/>
      <c r="BU549" s="84"/>
      <c r="BV549" s="84"/>
      <c r="BW549" s="84"/>
      <c r="BX549" s="84"/>
      <c r="BY549" s="84"/>
      <c r="BZ549" s="84"/>
      <c r="CA549" s="84"/>
      <c r="CB549" s="84"/>
      <c r="CC549" s="84"/>
      <c r="CD549" s="84"/>
      <c r="CE549" s="84"/>
      <c r="CF549" s="84"/>
      <c r="CG549" s="84"/>
      <c r="CH549" s="84"/>
      <c r="CI549" s="84"/>
      <c r="CJ549" s="84"/>
      <c r="CK549" s="84"/>
      <c r="CL549" s="84"/>
      <c r="CM549" s="84"/>
      <c r="CN549" s="84"/>
      <c r="CO549" s="84"/>
      <c r="CP549" s="84"/>
      <c r="CQ549" s="84"/>
      <c r="CR549" s="84"/>
      <c r="CS549" s="84"/>
      <c r="CT549" s="84"/>
      <c r="CU549" s="84"/>
      <c r="CV549" s="84"/>
      <c r="CW549" s="84"/>
      <c r="CX549" s="84"/>
      <c r="CY549" s="84"/>
      <c r="CZ549" s="84"/>
      <c r="DA549" s="84"/>
      <c r="DB549" s="84"/>
      <c r="DC549" s="84"/>
      <c r="DD549" s="84"/>
      <c r="DE549" s="84"/>
      <c r="DF549" s="84"/>
      <c r="DG549" s="84"/>
      <c r="DH549" s="84"/>
      <c r="DI549" s="84"/>
      <c r="DJ549" s="84"/>
      <c r="DK549" s="84"/>
      <c r="DL549" s="84"/>
      <c r="DM549" s="84"/>
      <c r="DN549" s="84"/>
      <c r="DO549" s="84"/>
      <c r="DP549" s="84"/>
      <c r="DQ549" s="84"/>
      <c r="DR549" s="84"/>
      <c r="DS549" s="84"/>
      <c r="DT549" s="84"/>
      <c r="DU549" s="84"/>
      <c r="DV549" s="84"/>
      <c r="DW549" s="84"/>
      <c r="DX549" s="84"/>
      <c r="DY549" s="84"/>
      <c r="DZ549" s="84"/>
      <c r="EA549" s="84"/>
      <c r="EB549" s="84"/>
      <c r="EC549" s="84"/>
      <c r="ED549" s="84"/>
      <c r="EE549" s="84"/>
      <c r="EF549" s="84"/>
      <c r="EG549" s="84"/>
      <c r="EH549" s="84"/>
      <c r="EI549" s="84"/>
      <c r="EJ549" s="84"/>
      <c r="EK549" s="84"/>
      <c r="EL549" s="84"/>
      <c r="EM549" s="84"/>
      <c r="EN549" s="84"/>
      <c r="EO549" s="84"/>
      <c r="EP549" s="84"/>
      <c r="EQ549" s="84"/>
      <c r="ER549" s="84"/>
      <c r="ES549" s="84"/>
      <c r="ET549" s="84"/>
      <c r="EU549" s="84"/>
      <c r="EV549" s="84"/>
      <c r="EW549" s="84"/>
      <c r="EX549" s="84"/>
      <c r="EY549" s="84"/>
      <c r="EZ549" s="84"/>
      <c r="FA549" s="84"/>
      <c r="FB549" s="84"/>
      <c r="FC549" s="84"/>
      <c r="FD549" s="84"/>
      <c r="FE549" s="84"/>
      <c r="FF549" s="84"/>
      <c r="FG549" s="84"/>
      <c r="FH549" s="84"/>
      <c r="FI549" s="84"/>
      <c r="FJ549" s="84"/>
      <c r="FK549" s="84"/>
      <c r="FL549" s="84"/>
      <c r="FM549" s="84"/>
      <c r="FN549" s="84"/>
      <c r="FO549" s="84"/>
      <c r="FP549" s="84"/>
      <c r="FQ549" s="84"/>
      <c r="FR549" s="84"/>
      <c r="FS549" s="84"/>
      <c r="FT549" s="84"/>
      <c r="FU549" s="84"/>
      <c r="FV549" s="84"/>
      <c r="FW549" s="84"/>
      <c r="FX549" s="84"/>
      <c r="FY549" s="84"/>
      <c r="FZ549" s="84"/>
      <c r="GA549" s="84"/>
      <c r="GB549" s="84"/>
      <c r="GC549" s="84"/>
      <c r="GD549" s="84"/>
      <c r="GE549" s="84"/>
      <c r="GF549" s="84"/>
      <c r="GG549" s="84"/>
      <c r="GH549" s="84"/>
      <c r="GI549" s="84"/>
      <c r="GJ549" s="84"/>
      <c r="GK549" s="84"/>
      <c r="GL549" s="84"/>
      <c r="GM549" s="84"/>
      <c r="GN549" s="84"/>
      <c r="GO549" s="84"/>
      <c r="GP549" s="84"/>
      <c r="GQ549" s="84"/>
      <c r="GR549" s="84"/>
      <c r="GS549" s="84"/>
      <c r="GT549" s="84"/>
      <c r="GU549" s="84"/>
      <c r="GV549" s="84"/>
      <c r="GW549" s="84"/>
      <c r="GX549" s="84"/>
      <c r="GY549" s="84"/>
      <c r="GZ549" s="84"/>
      <c r="HA549" s="84"/>
      <c r="HB549" s="84"/>
      <c r="HC549" s="84"/>
      <c r="HD549" s="84"/>
      <c r="HE549" s="84"/>
      <c r="HF549" s="84"/>
      <c r="HG549" s="84"/>
      <c r="HH549" s="84"/>
      <c r="HI549" s="84"/>
      <c r="HJ549" s="84"/>
      <c r="HK549" s="84"/>
      <c r="HL549" s="84"/>
      <c r="HM549" s="84"/>
      <c r="HN549" s="84"/>
      <c r="HO549" s="84"/>
      <c r="HP549" s="84"/>
      <c r="HQ549" s="84"/>
      <c r="HR549" s="84"/>
      <c r="HS549" s="84"/>
      <c r="HT549" s="84"/>
      <c r="HU549" s="84"/>
      <c r="HV549" s="84"/>
      <c r="HW549" s="84"/>
      <c r="HX549" s="84"/>
      <c r="HY549" s="84"/>
      <c r="HZ549" s="84"/>
      <c r="IA549" s="84"/>
      <c r="IB549" s="84"/>
      <c r="IC549" s="84"/>
      <c r="ID549" s="84"/>
      <c r="IE549" s="84"/>
      <c r="IF549" s="84"/>
      <c r="IG549" s="84"/>
      <c r="IH549" s="84"/>
      <c r="II549" s="84"/>
      <c r="IJ549" s="84"/>
      <c r="IK549" s="84"/>
      <c r="IL549" s="84"/>
      <c r="IM549" s="84"/>
    </row>
    <row r="550" spans="1:247" s="88" customFormat="1" ht="14.25" customHeight="1" x14ac:dyDescent="0.25">
      <c r="A550" s="139"/>
      <c r="B550" s="139"/>
      <c r="C550" s="131"/>
      <c r="D550" s="120" t="s">
        <v>2511</v>
      </c>
      <c r="E550" s="129">
        <f>N550/O550</f>
        <v>0.24282296650717702</v>
      </c>
      <c r="F550" s="135"/>
      <c r="G550" s="122"/>
      <c r="H550" s="122"/>
      <c r="I550" s="123"/>
      <c r="J550" s="123"/>
      <c r="K550" s="123"/>
      <c r="L550" s="123"/>
      <c r="M550" s="123"/>
      <c r="N550" s="124">
        <f>SUM(N548:N549)</f>
        <v>203</v>
      </c>
      <c r="O550" s="124">
        <f>SUM(O548:O549)</f>
        <v>836</v>
      </c>
      <c r="P550" s="125"/>
      <c r="Q550" s="124"/>
      <c r="R550" s="84"/>
      <c r="S550" s="84"/>
      <c r="T550" s="84"/>
      <c r="U550" s="80"/>
      <c r="V550" s="80"/>
      <c r="W550" s="80"/>
      <c r="X550" s="84"/>
      <c r="Y550" s="84"/>
      <c r="Z550" s="84"/>
      <c r="AA550" s="84"/>
      <c r="AB550" s="84"/>
      <c r="AC550" s="84"/>
      <c r="AD550" s="84"/>
      <c r="AE550" s="84"/>
      <c r="AF550" s="84"/>
      <c r="AG550" s="84"/>
      <c r="AH550" s="84"/>
      <c r="AI550" s="84"/>
      <c r="AJ550" s="84"/>
      <c r="AK550" s="84"/>
      <c r="AL550" s="84"/>
      <c r="AM550" s="84"/>
      <c r="AN550" s="84"/>
      <c r="AO550" s="84"/>
      <c r="AP550" s="84"/>
      <c r="AQ550" s="84"/>
      <c r="AR550" s="84"/>
      <c r="AS550" s="84"/>
      <c r="AT550" s="84"/>
      <c r="AU550" s="84"/>
      <c r="AV550" s="84"/>
      <c r="AW550" s="84"/>
      <c r="AX550" s="84"/>
      <c r="AY550" s="84"/>
      <c r="AZ550" s="84"/>
      <c r="BA550" s="84"/>
      <c r="BB550" s="84"/>
      <c r="BC550" s="84"/>
      <c r="BD550" s="84"/>
      <c r="BE550" s="84"/>
      <c r="BF550" s="84"/>
      <c r="BG550" s="84"/>
      <c r="BH550" s="84"/>
      <c r="BI550" s="84"/>
      <c r="BJ550" s="84"/>
      <c r="BK550" s="84"/>
      <c r="BL550" s="84"/>
      <c r="BM550" s="84"/>
      <c r="BN550" s="84"/>
      <c r="BO550" s="84"/>
      <c r="BP550" s="84"/>
      <c r="BQ550" s="84"/>
      <c r="BR550" s="84"/>
      <c r="BS550" s="84"/>
      <c r="BT550" s="84"/>
      <c r="BU550" s="84"/>
      <c r="BV550" s="84"/>
      <c r="BW550" s="84"/>
      <c r="BX550" s="84"/>
      <c r="BY550" s="84"/>
      <c r="BZ550" s="84"/>
      <c r="CA550" s="84"/>
      <c r="CB550" s="84"/>
      <c r="CC550" s="84"/>
      <c r="CD550" s="84"/>
      <c r="CE550" s="84"/>
      <c r="CF550" s="84"/>
      <c r="CG550" s="84"/>
      <c r="CH550" s="84"/>
      <c r="CI550" s="84"/>
      <c r="CJ550" s="84"/>
      <c r="CK550" s="84"/>
      <c r="CL550" s="84"/>
      <c r="CM550" s="84"/>
      <c r="CN550" s="84"/>
      <c r="CO550" s="84"/>
      <c r="CP550" s="84"/>
      <c r="CQ550" s="84"/>
      <c r="CR550" s="84"/>
      <c r="CS550" s="84"/>
      <c r="CT550" s="84"/>
      <c r="CU550" s="84"/>
      <c r="CV550" s="84"/>
      <c r="CW550" s="84"/>
      <c r="CX550" s="84"/>
      <c r="CY550" s="84"/>
      <c r="CZ550" s="84"/>
      <c r="DA550" s="84"/>
      <c r="DB550" s="84"/>
      <c r="DC550" s="84"/>
      <c r="DD550" s="84"/>
      <c r="DE550" s="84"/>
      <c r="DF550" s="84"/>
      <c r="DG550" s="84"/>
      <c r="DH550" s="84"/>
      <c r="DI550" s="84"/>
      <c r="DJ550" s="84"/>
      <c r="DK550" s="84"/>
      <c r="DL550" s="84"/>
      <c r="DM550" s="84"/>
      <c r="DN550" s="84"/>
      <c r="DO550" s="84"/>
      <c r="DP550" s="84"/>
      <c r="DQ550" s="84"/>
      <c r="DR550" s="84"/>
      <c r="DS550" s="84"/>
      <c r="DT550" s="84"/>
      <c r="DU550" s="84"/>
      <c r="DV550" s="84"/>
      <c r="DW550" s="84"/>
      <c r="DX550" s="84"/>
      <c r="DY550" s="84"/>
      <c r="DZ550" s="84"/>
      <c r="EA550" s="84"/>
      <c r="EB550" s="84"/>
      <c r="EC550" s="84"/>
      <c r="ED550" s="84"/>
      <c r="EE550" s="84"/>
      <c r="EF550" s="84"/>
      <c r="EG550" s="84"/>
      <c r="EH550" s="84"/>
      <c r="EI550" s="84"/>
      <c r="EJ550" s="84"/>
      <c r="EK550" s="84"/>
      <c r="EL550" s="84"/>
      <c r="EM550" s="84"/>
      <c r="EN550" s="84"/>
      <c r="EO550" s="84"/>
      <c r="EP550" s="84"/>
      <c r="EQ550" s="84"/>
      <c r="ER550" s="84"/>
      <c r="ES550" s="84"/>
      <c r="ET550" s="84"/>
      <c r="EU550" s="84"/>
      <c r="EV550" s="84"/>
      <c r="EW550" s="84"/>
      <c r="EX550" s="84"/>
      <c r="EY550" s="84"/>
      <c r="EZ550" s="84"/>
      <c r="FA550" s="84"/>
      <c r="FB550" s="84"/>
      <c r="FC550" s="84"/>
      <c r="FD550" s="84"/>
      <c r="FE550" s="84"/>
      <c r="FF550" s="84"/>
      <c r="FG550" s="84"/>
      <c r="FH550" s="84"/>
      <c r="FI550" s="84"/>
      <c r="FJ550" s="84"/>
      <c r="FK550" s="84"/>
      <c r="FL550" s="84"/>
      <c r="FM550" s="84"/>
      <c r="FN550" s="84"/>
      <c r="FO550" s="84"/>
      <c r="FP550" s="84"/>
      <c r="FQ550" s="84"/>
      <c r="FR550" s="84"/>
      <c r="FS550" s="84"/>
      <c r="FT550" s="84"/>
      <c r="FU550" s="84"/>
      <c r="FV550" s="84"/>
      <c r="FW550" s="84"/>
      <c r="FX550" s="84"/>
      <c r="FY550" s="84"/>
      <c r="FZ550" s="84"/>
      <c r="GA550" s="84"/>
      <c r="GB550" s="84"/>
      <c r="GC550" s="84"/>
      <c r="GD550" s="84"/>
      <c r="GE550" s="84"/>
      <c r="GF550" s="84"/>
      <c r="GG550" s="84"/>
      <c r="GH550" s="84"/>
      <c r="GI550" s="84"/>
      <c r="GJ550" s="84"/>
      <c r="GK550" s="84"/>
      <c r="GL550" s="84"/>
      <c r="GM550" s="84"/>
      <c r="GN550" s="84"/>
      <c r="GO550" s="84"/>
      <c r="GP550" s="84"/>
      <c r="GQ550" s="84"/>
      <c r="GR550" s="84"/>
      <c r="GS550" s="84"/>
      <c r="GT550" s="84"/>
      <c r="GU550" s="84"/>
      <c r="GV550" s="84"/>
      <c r="GW550" s="84"/>
      <c r="GX550" s="84"/>
      <c r="GY550" s="84"/>
      <c r="GZ550" s="84"/>
      <c r="HA550" s="84"/>
      <c r="HB550" s="84"/>
      <c r="HC550" s="84"/>
      <c r="HD550" s="84"/>
      <c r="HE550" s="84"/>
      <c r="HF550" s="84"/>
      <c r="HG550" s="84"/>
      <c r="HH550" s="84"/>
      <c r="HI550" s="84"/>
      <c r="HJ550" s="84"/>
      <c r="HK550" s="84"/>
      <c r="HL550" s="84"/>
      <c r="HM550" s="84"/>
      <c r="HN550" s="84"/>
      <c r="HO550" s="84"/>
      <c r="HP550" s="84"/>
      <c r="HQ550" s="84"/>
      <c r="HR550" s="84"/>
      <c r="HS550" s="84"/>
      <c r="HT550" s="84"/>
      <c r="HU550" s="84"/>
      <c r="HV550" s="84"/>
      <c r="HW550" s="84"/>
      <c r="HX550" s="84"/>
      <c r="HY550" s="84"/>
      <c r="HZ550" s="84"/>
      <c r="IA550" s="84"/>
      <c r="IB550" s="84"/>
      <c r="IC550" s="84"/>
      <c r="ID550" s="84"/>
      <c r="IE550" s="84"/>
      <c r="IF550" s="84"/>
      <c r="IG550" s="84"/>
      <c r="IH550" s="84"/>
      <c r="II550" s="84"/>
      <c r="IJ550" s="84"/>
      <c r="IK550" s="84"/>
      <c r="IL550" s="84"/>
      <c r="IM550" s="84"/>
    </row>
    <row r="551" spans="1:247" s="88" customFormat="1" ht="14.25" customHeight="1" x14ac:dyDescent="0.25">
      <c r="A551" s="79" t="s">
        <v>1128</v>
      </c>
      <c r="B551" s="79" t="s">
        <v>1186</v>
      </c>
      <c r="C551" s="79" t="s">
        <v>795</v>
      </c>
      <c r="D551" s="79" t="s">
        <v>1280</v>
      </c>
      <c r="E551" s="80">
        <v>0.41820000000000002</v>
      </c>
      <c r="F551" s="260"/>
      <c r="G551" s="82" t="str">
        <f t="shared" ref="G551:G560" si="36">IF(E551&gt;=40%,"X","")</f>
        <v>X</v>
      </c>
      <c r="H551" s="82" t="str">
        <f t="shared" ref="H551:H560" si="37">IF(AND( E551&gt;=30%, E551 &lt;=39.99%),"X","")</f>
        <v/>
      </c>
      <c r="I551" s="83"/>
      <c r="J551" s="83"/>
      <c r="K551" s="83"/>
      <c r="L551" s="83"/>
      <c r="M551" s="83"/>
      <c r="N551" s="84">
        <v>92</v>
      </c>
      <c r="O551" s="84">
        <v>220</v>
      </c>
      <c r="P551" s="85">
        <v>43980</v>
      </c>
      <c r="Q551" s="84"/>
      <c r="R551" s="84"/>
      <c r="S551" s="84"/>
      <c r="T551" s="84"/>
      <c r="U551" s="80"/>
      <c r="V551" s="80"/>
      <c r="W551" s="80"/>
      <c r="X551" s="84"/>
      <c r="Y551" s="84"/>
      <c r="Z551" s="84"/>
      <c r="AA551" s="84"/>
      <c r="AB551" s="84"/>
      <c r="AC551" s="84"/>
      <c r="AD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c r="BD551" s="84"/>
      <c r="BE551" s="84"/>
      <c r="BF551" s="84"/>
      <c r="BG551" s="84"/>
      <c r="BH551" s="84"/>
      <c r="BI551" s="84"/>
      <c r="BJ551" s="84"/>
      <c r="BK551" s="84"/>
      <c r="BL551" s="84"/>
      <c r="BM551" s="84"/>
      <c r="BN551" s="84"/>
      <c r="BO551" s="84"/>
      <c r="BP551" s="84"/>
      <c r="BQ551" s="84"/>
      <c r="BR551" s="84"/>
      <c r="BS551" s="84"/>
      <c r="BT551" s="84"/>
      <c r="BU551" s="84"/>
      <c r="BV551" s="84"/>
      <c r="BW551" s="84"/>
      <c r="BX551" s="84"/>
      <c r="BY551" s="84"/>
      <c r="BZ551" s="84"/>
      <c r="CA551" s="84"/>
      <c r="CB551" s="84"/>
      <c r="CC551" s="84"/>
      <c r="CD551" s="84"/>
      <c r="CE551" s="84"/>
      <c r="CF551" s="84"/>
      <c r="CG551" s="84"/>
      <c r="CH551" s="84"/>
      <c r="CI551" s="84"/>
      <c r="CJ551" s="84"/>
      <c r="CK551" s="84"/>
      <c r="CL551" s="84"/>
      <c r="CM551" s="84"/>
      <c r="CN551" s="84"/>
      <c r="CO551" s="84"/>
      <c r="CP551" s="84"/>
      <c r="CQ551" s="84"/>
      <c r="CR551" s="84"/>
      <c r="CS551" s="84"/>
      <c r="CT551" s="84"/>
      <c r="CU551" s="84"/>
      <c r="CV551" s="84"/>
      <c r="CW551" s="84"/>
      <c r="CX551" s="84"/>
      <c r="CY551" s="84"/>
      <c r="CZ551" s="84"/>
      <c r="DA551" s="84"/>
      <c r="DB551" s="84"/>
      <c r="DC551" s="84"/>
      <c r="DD551" s="84"/>
      <c r="DE551" s="84"/>
      <c r="DF551" s="84"/>
      <c r="DG551" s="84"/>
      <c r="DH551" s="84"/>
      <c r="DI551" s="84"/>
      <c r="DJ551" s="84"/>
      <c r="DK551" s="84"/>
      <c r="DL551" s="84"/>
      <c r="DM551" s="84"/>
      <c r="DN551" s="84"/>
      <c r="DO551" s="84"/>
      <c r="DP551" s="84"/>
      <c r="DQ551" s="84"/>
      <c r="DR551" s="84"/>
      <c r="DS551" s="84"/>
      <c r="DT551" s="84"/>
      <c r="DU551" s="84"/>
      <c r="DV551" s="84"/>
      <c r="DW551" s="84"/>
      <c r="DX551" s="84"/>
      <c r="DY551" s="84"/>
      <c r="DZ551" s="84"/>
      <c r="EA551" s="84"/>
      <c r="EB551" s="84"/>
      <c r="EC551" s="84"/>
      <c r="ED551" s="84"/>
      <c r="EE551" s="84"/>
      <c r="EF551" s="84"/>
      <c r="EG551" s="84"/>
      <c r="EH551" s="84"/>
      <c r="EI551" s="84"/>
      <c r="EJ551" s="84"/>
      <c r="EK551" s="84"/>
      <c r="EL551" s="84"/>
      <c r="EM551" s="84"/>
      <c r="EN551" s="84"/>
      <c r="EO551" s="84"/>
      <c r="EP551" s="84"/>
      <c r="EQ551" s="84"/>
      <c r="ER551" s="84"/>
      <c r="ES551" s="84"/>
      <c r="ET551" s="84"/>
      <c r="EU551" s="84"/>
      <c r="EV551" s="84"/>
      <c r="EW551" s="84"/>
      <c r="EX551" s="84"/>
      <c r="EY551" s="84"/>
      <c r="EZ551" s="84"/>
      <c r="FA551" s="84"/>
      <c r="FB551" s="84"/>
      <c r="FC551" s="84"/>
      <c r="FD551" s="84"/>
      <c r="FE551" s="84"/>
      <c r="FF551" s="84"/>
      <c r="FG551" s="84"/>
      <c r="FH551" s="84"/>
      <c r="FI551" s="84"/>
      <c r="FJ551" s="84"/>
      <c r="FK551" s="84"/>
      <c r="FL551" s="84"/>
      <c r="FM551" s="84"/>
      <c r="FN551" s="84"/>
      <c r="FO551" s="84"/>
      <c r="FP551" s="84"/>
      <c r="FQ551" s="84"/>
      <c r="FR551" s="84"/>
      <c r="FS551" s="84"/>
      <c r="FT551" s="84"/>
      <c r="FU551" s="84"/>
      <c r="FV551" s="84"/>
      <c r="FW551" s="84"/>
      <c r="FX551" s="84"/>
      <c r="FY551" s="84"/>
      <c r="FZ551" s="84"/>
      <c r="GA551" s="84"/>
      <c r="GB551" s="84"/>
      <c r="GC551" s="84"/>
      <c r="GD551" s="84"/>
      <c r="GE551" s="84"/>
      <c r="GF551" s="84"/>
      <c r="GG551" s="84"/>
      <c r="GH551" s="84"/>
      <c r="GI551" s="84"/>
      <c r="GJ551" s="84"/>
      <c r="GK551" s="84"/>
      <c r="GL551" s="84"/>
      <c r="GM551" s="84"/>
      <c r="GN551" s="84"/>
      <c r="GO551" s="84"/>
      <c r="GP551" s="84"/>
      <c r="GQ551" s="84"/>
      <c r="GR551" s="84"/>
      <c r="GS551" s="84"/>
      <c r="GT551" s="84"/>
      <c r="GU551" s="84"/>
      <c r="GV551" s="84"/>
      <c r="GW551" s="84"/>
      <c r="GX551" s="84"/>
      <c r="GY551" s="84"/>
      <c r="GZ551" s="84"/>
      <c r="HA551" s="84"/>
      <c r="HB551" s="84"/>
      <c r="HC551" s="84"/>
      <c r="HD551" s="84"/>
      <c r="HE551" s="84"/>
      <c r="HF551" s="84"/>
      <c r="HG551" s="84"/>
      <c r="HH551" s="84"/>
      <c r="HI551" s="84"/>
      <c r="HJ551" s="84"/>
      <c r="HK551" s="84"/>
      <c r="HL551" s="84"/>
      <c r="HM551" s="84"/>
      <c r="HN551" s="84"/>
      <c r="HO551" s="84"/>
      <c r="HP551" s="84"/>
      <c r="HQ551" s="84"/>
      <c r="HR551" s="84"/>
      <c r="HS551" s="84"/>
      <c r="HT551" s="84"/>
      <c r="HU551" s="84"/>
      <c r="HV551" s="84"/>
      <c r="HW551" s="84"/>
      <c r="HX551" s="84"/>
      <c r="HY551" s="84"/>
      <c r="HZ551" s="84"/>
      <c r="IA551" s="84"/>
      <c r="IB551" s="84"/>
      <c r="IC551" s="84"/>
      <c r="ID551" s="84"/>
      <c r="IE551" s="84"/>
      <c r="IF551" s="84"/>
      <c r="IG551" s="84"/>
      <c r="IH551" s="84"/>
      <c r="II551" s="84"/>
      <c r="IJ551" s="84"/>
      <c r="IK551" s="84"/>
      <c r="IL551" s="84"/>
      <c r="IM551" s="84"/>
    </row>
    <row r="552" spans="1:247" s="88" customFormat="1" ht="14.25" customHeight="1" x14ac:dyDescent="0.25">
      <c r="A552" s="79" t="s">
        <v>1128</v>
      </c>
      <c r="B552" s="79" t="s">
        <v>1186</v>
      </c>
      <c r="C552" s="79" t="s">
        <v>798</v>
      </c>
      <c r="D552" s="79" t="s">
        <v>799</v>
      </c>
      <c r="E552" s="80">
        <v>0.35670000000000002</v>
      </c>
      <c r="F552" s="260"/>
      <c r="G552" s="82" t="str">
        <f t="shared" si="36"/>
        <v/>
      </c>
      <c r="H552" s="82" t="str">
        <f t="shared" si="37"/>
        <v>X</v>
      </c>
      <c r="I552" s="83"/>
      <c r="J552" s="83"/>
      <c r="K552" s="83"/>
      <c r="L552" s="83"/>
      <c r="M552" s="83"/>
      <c r="N552" s="84">
        <v>61</v>
      </c>
      <c r="O552" s="84">
        <v>171</v>
      </c>
      <c r="P552" s="85">
        <v>43980</v>
      </c>
      <c r="Q552" s="84"/>
      <c r="R552" s="84"/>
      <c r="S552" s="84"/>
      <c r="T552" s="84"/>
      <c r="U552" s="80"/>
      <c r="V552" s="80"/>
      <c r="W552" s="80"/>
      <c r="X552" s="84"/>
      <c r="Y552" s="84"/>
      <c r="Z552" s="84"/>
      <c r="AA552" s="84"/>
      <c r="AB552" s="84"/>
      <c r="AC552" s="84"/>
      <c r="AD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c r="BD552" s="84"/>
      <c r="BE552" s="84"/>
      <c r="BF552" s="84"/>
      <c r="BG552" s="84"/>
      <c r="BH552" s="84"/>
      <c r="BI552" s="84"/>
      <c r="BJ552" s="84"/>
      <c r="BK552" s="84"/>
      <c r="BL552" s="84"/>
      <c r="BM552" s="84"/>
      <c r="BN552" s="84"/>
      <c r="BO552" s="84"/>
      <c r="BP552" s="84"/>
      <c r="BQ552" s="84"/>
      <c r="BR552" s="84"/>
      <c r="BS552" s="84"/>
      <c r="BT552" s="84"/>
      <c r="BU552" s="84"/>
      <c r="BV552" s="84"/>
      <c r="BW552" s="84"/>
      <c r="BX552" s="84"/>
      <c r="BY552" s="84"/>
      <c r="BZ552" s="84"/>
      <c r="CA552" s="84"/>
      <c r="CB552" s="84"/>
      <c r="CC552" s="84"/>
      <c r="CD552" s="84"/>
      <c r="CE552" s="84"/>
      <c r="CF552" s="84"/>
      <c r="CG552" s="84"/>
      <c r="CH552" s="84"/>
      <c r="CI552" s="84"/>
      <c r="CJ552" s="84"/>
      <c r="CK552" s="84"/>
      <c r="CL552" s="84"/>
      <c r="CM552" s="84"/>
      <c r="CN552" s="84"/>
      <c r="CO552" s="84"/>
      <c r="CP552" s="84"/>
      <c r="CQ552" s="84"/>
      <c r="CR552" s="84"/>
      <c r="CS552" s="84"/>
      <c r="CT552" s="84"/>
      <c r="CU552" s="84"/>
      <c r="CV552" s="84"/>
      <c r="CW552" s="84"/>
      <c r="CX552" s="84"/>
      <c r="CY552" s="84"/>
      <c r="CZ552" s="84"/>
      <c r="DA552" s="84"/>
      <c r="DB552" s="84"/>
      <c r="DC552" s="84"/>
      <c r="DD552" s="84"/>
      <c r="DE552" s="84"/>
      <c r="DF552" s="84"/>
      <c r="DG552" s="84"/>
      <c r="DH552" s="84"/>
      <c r="DI552" s="84"/>
      <c r="DJ552" s="84"/>
      <c r="DK552" s="84"/>
      <c r="DL552" s="84"/>
      <c r="DM552" s="84"/>
      <c r="DN552" s="84"/>
      <c r="DO552" s="84"/>
      <c r="DP552" s="84"/>
      <c r="DQ552" s="84"/>
      <c r="DR552" s="84"/>
      <c r="DS552" s="84"/>
      <c r="DT552" s="84"/>
      <c r="DU552" s="84"/>
      <c r="DV552" s="84"/>
      <c r="DW552" s="84"/>
      <c r="DX552" s="84"/>
      <c r="DY552" s="84"/>
      <c r="DZ552" s="84"/>
      <c r="EA552" s="84"/>
      <c r="EB552" s="84"/>
      <c r="EC552" s="84"/>
      <c r="ED552" s="84"/>
      <c r="EE552" s="84"/>
      <c r="EF552" s="84"/>
      <c r="EG552" s="84"/>
      <c r="EH552" s="84"/>
      <c r="EI552" s="84"/>
      <c r="EJ552" s="84"/>
      <c r="EK552" s="84"/>
      <c r="EL552" s="84"/>
      <c r="EM552" s="84"/>
      <c r="EN552" s="84"/>
      <c r="EO552" s="84"/>
      <c r="EP552" s="84"/>
      <c r="EQ552" s="84"/>
      <c r="ER552" s="84"/>
      <c r="ES552" s="84"/>
      <c r="ET552" s="84"/>
      <c r="EU552" s="84"/>
      <c r="EV552" s="84"/>
      <c r="EW552" s="84"/>
      <c r="EX552" s="84"/>
      <c r="EY552" s="84"/>
      <c r="EZ552" s="84"/>
      <c r="FA552" s="84"/>
      <c r="FB552" s="84"/>
      <c r="FC552" s="84"/>
      <c r="FD552" s="84"/>
      <c r="FE552" s="84"/>
      <c r="FF552" s="84"/>
      <c r="FG552" s="84"/>
      <c r="FH552" s="84"/>
      <c r="FI552" s="84"/>
      <c r="FJ552" s="84"/>
      <c r="FK552" s="84"/>
      <c r="FL552" s="84"/>
      <c r="FM552" s="84"/>
      <c r="FN552" s="84"/>
      <c r="FO552" s="84"/>
      <c r="FP552" s="84"/>
      <c r="FQ552" s="84"/>
      <c r="FR552" s="84"/>
      <c r="FS552" s="84"/>
      <c r="FT552" s="84"/>
      <c r="FU552" s="84"/>
      <c r="FV552" s="84"/>
      <c r="FW552" s="84"/>
      <c r="FX552" s="84"/>
      <c r="FY552" s="84"/>
      <c r="FZ552" s="84"/>
      <c r="GA552" s="84"/>
      <c r="GB552" s="84"/>
      <c r="GC552" s="84"/>
      <c r="GD552" s="84"/>
      <c r="GE552" s="84"/>
      <c r="GF552" s="84"/>
      <c r="GG552" s="84"/>
      <c r="GH552" s="84"/>
      <c r="GI552" s="84"/>
      <c r="GJ552" s="84"/>
      <c r="GK552" s="84"/>
      <c r="GL552" s="84"/>
      <c r="GM552" s="84"/>
      <c r="GN552" s="84"/>
      <c r="GO552" s="84"/>
      <c r="GP552" s="84"/>
      <c r="GQ552" s="84"/>
      <c r="GR552" s="84"/>
      <c r="GS552" s="84"/>
      <c r="GT552" s="84"/>
      <c r="GU552" s="84"/>
      <c r="GV552" s="84"/>
      <c r="GW552" s="84"/>
      <c r="GX552" s="84"/>
      <c r="GY552" s="84"/>
      <c r="GZ552" s="84"/>
      <c r="HA552" s="84"/>
      <c r="HB552" s="84"/>
      <c r="HC552" s="84"/>
      <c r="HD552" s="84"/>
      <c r="HE552" s="84"/>
      <c r="HF552" s="84"/>
      <c r="HG552" s="84"/>
      <c r="HH552" s="84"/>
      <c r="HI552" s="84"/>
      <c r="HJ552" s="84"/>
      <c r="HK552" s="84"/>
      <c r="HL552" s="84"/>
      <c r="HM552" s="84"/>
      <c r="HN552" s="84"/>
      <c r="HO552" s="84"/>
      <c r="HP552" s="84"/>
      <c r="HQ552" s="84"/>
      <c r="HR552" s="84"/>
      <c r="HS552" s="84"/>
      <c r="HT552" s="84"/>
      <c r="HU552" s="84"/>
      <c r="HV552" s="84"/>
      <c r="HW552" s="84"/>
      <c r="HX552" s="84"/>
      <c r="HY552" s="84"/>
      <c r="HZ552" s="84"/>
      <c r="IA552" s="84"/>
      <c r="IB552" s="84"/>
      <c r="IC552" s="84"/>
      <c r="ID552" s="84"/>
      <c r="IE552" s="84"/>
      <c r="IF552" s="84"/>
      <c r="IG552" s="84"/>
      <c r="IH552" s="84"/>
      <c r="II552" s="84"/>
      <c r="IJ552" s="84"/>
      <c r="IK552" s="84"/>
      <c r="IL552" s="84"/>
      <c r="IM552" s="84"/>
    </row>
    <row r="553" spans="1:247" s="84" customFormat="1" x14ac:dyDescent="0.25">
      <c r="A553" s="79" t="s">
        <v>1128</v>
      </c>
      <c r="B553" s="79" t="s">
        <v>1186</v>
      </c>
      <c r="C553" s="79" t="s">
        <v>796</v>
      </c>
      <c r="D553" s="79" t="s">
        <v>797</v>
      </c>
      <c r="E553" s="80">
        <v>0.51459999999999995</v>
      </c>
      <c r="F553" s="260"/>
      <c r="G553" s="82" t="str">
        <f t="shared" si="36"/>
        <v>X</v>
      </c>
      <c r="H553" s="82" t="str">
        <f t="shared" si="37"/>
        <v/>
      </c>
      <c r="I553" s="83"/>
      <c r="J553" s="83"/>
      <c r="K553" s="83"/>
      <c r="L553" s="83"/>
      <c r="M553" s="83"/>
      <c r="N553" s="84">
        <v>88</v>
      </c>
      <c r="O553" s="84">
        <v>171</v>
      </c>
      <c r="P553" s="85">
        <v>43980</v>
      </c>
      <c r="U553" s="80"/>
      <c r="V553" s="80"/>
      <c r="W553" s="80"/>
    </row>
    <row r="554" spans="1:247" s="84" customFormat="1" x14ac:dyDescent="0.25">
      <c r="A554" s="119"/>
      <c r="B554" s="119"/>
      <c r="C554" s="119"/>
      <c r="D554" s="120" t="s">
        <v>2511</v>
      </c>
      <c r="E554" s="121">
        <f>N554/O554</f>
        <v>0.42882562277580072</v>
      </c>
      <c r="F554" s="135"/>
      <c r="G554" s="122"/>
      <c r="H554" s="122"/>
      <c r="I554" s="123"/>
      <c r="J554" s="123"/>
      <c r="K554" s="123"/>
      <c r="L554" s="123"/>
      <c r="M554" s="123"/>
      <c r="N554" s="124">
        <f>SUM(N551:N553)</f>
        <v>241</v>
      </c>
      <c r="O554" s="124">
        <f>SUM(O551:O553)</f>
        <v>562</v>
      </c>
      <c r="P554" s="125"/>
      <c r="Q554" s="124"/>
      <c r="U554" s="80"/>
      <c r="V554" s="80"/>
      <c r="W554" s="80"/>
    </row>
    <row r="555" spans="1:247" s="84" customFormat="1" x14ac:dyDescent="0.25">
      <c r="A555" s="79" t="s">
        <v>2139</v>
      </c>
      <c r="B555" s="108" t="s">
        <v>2140</v>
      </c>
      <c r="C555" s="79" t="s">
        <v>2142</v>
      </c>
      <c r="D555" s="108" t="s">
        <v>2143</v>
      </c>
      <c r="E555" s="80">
        <v>0.46629999999999999</v>
      </c>
      <c r="F555" s="196"/>
      <c r="G555" s="82" t="str">
        <f>IF(E555&gt;=40%,"X","")</f>
        <v>X</v>
      </c>
      <c r="H555" s="82" t="str">
        <f>IF(AND( E555&gt;=30%, E555 &lt;=39.99%),"X","")</f>
        <v/>
      </c>
      <c r="I555" s="83" t="s">
        <v>150</v>
      </c>
      <c r="J555" s="83"/>
      <c r="K555" s="83"/>
      <c r="L555" s="83" t="s">
        <v>151</v>
      </c>
      <c r="M555" s="83"/>
      <c r="N555" s="84">
        <v>235</v>
      </c>
      <c r="O555" s="84">
        <v>504</v>
      </c>
      <c r="P555" s="85">
        <v>44002</v>
      </c>
      <c r="U555" s="80"/>
      <c r="V555" s="80"/>
      <c r="W555" s="80"/>
      <c r="AV555" s="88"/>
      <c r="AW555" s="88"/>
      <c r="AX555" s="88"/>
    </row>
    <row r="556" spans="1:247" s="84" customFormat="1" x14ac:dyDescent="0.25">
      <c r="A556" s="79" t="s">
        <v>2139</v>
      </c>
      <c r="B556" s="108" t="s">
        <v>2140</v>
      </c>
      <c r="C556" s="79" t="s">
        <v>2141</v>
      </c>
      <c r="D556" s="108" t="s">
        <v>2572</v>
      </c>
      <c r="E556" s="80">
        <v>0.58230000000000004</v>
      </c>
      <c r="F556" s="196"/>
      <c r="G556" s="82" t="str">
        <f>IF(E556&gt;=40%,"X","")</f>
        <v>X</v>
      </c>
      <c r="H556" s="82" t="str">
        <f>IF(AND( E556&gt;=30%, E556 &lt;=39.99%),"X","")</f>
        <v/>
      </c>
      <c r="I556" s="83" t="s">
        <v>150</v>
      </c>
      <c r="J556" s="83"/>
      <c r="K556" s="83"/>
      <c r="L556" s="83" t="s">
        <v>151</v>
      </c>
      <c r="M556" s="83"/>
      <c r="N556" s="84">
        <v>428</v>
      </c>
      <c r="O556" s="84">
        <v>735</v>
      </c>
      <c r="P556" s="85">
        <v>43992</v>
      </c>
      <c r="U556" s="80"/>
      <c r="V556" s="80"/>
      <c r="W556" s="80"/>
      <c r="AV556" s="88"/>
      <c r="AW556" s="88"/>
      <c r="AX556" s="88"/>
    </row>
    <row r="557" spans="1:247" s="84" customFormat="1" x14ac:dyDescent="0.25">
      <c r="A557" s="119"/>
      <c r="B557" s="120"/>
      <c r="C557" s="119"/>
      <c r="D557" s="120" t="s">
        <v>2511</v>
      </c>
      <c r="E557" s="121">
        <f>N557/O557</f>
        <v>0.53510895883777243</v>
      </c>
      <c r="F557" s="258"/>
      <c r="G557" s="122"/>
      <c r="H557" s="122"/>
      <c r="I557" s="123"/>
      <c r="J557" s="123"/>
      <c r="K557" s="123"/>
      <c r="L557" s="123"/>
      <c r="M557" s="123"/>
      <c r="N557" s="124">
        <f>SUM(N555:N556)</f>
        <v>663</v>
      </c>
      <c r="O557" s="124">
        <f>SUM(O555:O556)</f>
        <v>1239</v>
      </c>
      <c r="P557" s="125"/>
      <c r="Q557" s="124"/>
      <c r="U557" s="80"/>
      <c r="V557" s="80"/>
      <c r="W557" s="80"/>
      <c r="AV557" s="88"/>
      <c r="AW557" s="88"/>
      <c r="AX557" s="88"/>
    </row>
    <row r="558" spans="1:247" s="84" customFormat="1" x14ac:dyDescent="0.25">
      <c r="A558" s="79" t="s">
        <v>2316</v>
      </c>
      <c r="B558" s="108" t="s">
        <v>2622</v>
      </c>
      <c r="C558" s="79" t="s">
        <v>2317</v>
      </c>
      <c r="D558" s="108" t="s">
        <v>2623</v>
      </c>
      <c r="E558" s="80">
        <v>0.36870000000000003</v>
      </c>
      <c r="F558" s="257"/>
      <c r="G558" s="82" t="str">
        <f t="shared" si="36"/>
        <v/>
      </c>
      <c r="H558" s="82" t="str">
        <f t="shared" si="37"/>
        <v>X</v>
      </c>
      <c r="I558" s="83"/>
      <c r="J558" s="83"/>
      <c r="K558" s="83"/>
      <c r="L558" s="83"/>
      <c r="M558" s="83"/>
      <c r="N558" s="84">
        <v>73</v>
      </c>
      <c r="O558" s="84">
        <v>198</v>
      </c>
      <c r="P558" s="85">
        <v>43991</v>
      </c>
      <c r="U558" s="80"/>
      <c r="V558" s="80"/>
      <c r="W558" s="80"/>
    </row>
    <row r="559" spans="1:247" s="84" customFormat="1" x14ac:dyDescent="0.25">
      <c r="A559" s="79" t="s">
        <v>2316</v>
      </c>
      <c r="B559" s="108" t="s">
        <v>2622</v>
      </c>
      <c r="C559" s="79" t="s">
        <v>2318</v>
      </c>
      <c r="D559" s="108" t="s">
        <v>2624</v>
      </c>
      <c r="E559" s="80">
        <v>0.44550000000000001</v>
      </c>
      <c r="F559" s="257"/>
      <c r="G559" s="82" t="str">
        <f t="shared" si="36"/>
        <v>X</v>
      </c>
      <c r="H559" s="82" t="str">
        <f t="shared" si="37"/>
        <v/>
      </c>
      <c r="I559" s="83"/>
      <c r="J559" s="83"/>
      <c r="K559" s="83"/>
      <c r="L559" s="83"/>
      <c r="M559" s="83"/>
      <c r="N559" s="84">
        <v>196</v>
      </c>
      <c r="O559" s="84">
        <v>440</v>
      </c>
      <c r="P559" s="85">
        <v>43991</v>
      </c>
      <c r="U559" s="80"/>
      <c r="V559" s="80"/>
      <c r="W559" s="80"/>
      <c r="AY559" s="88"/>
      <c r="AZ559" s="88"/>
      <c r="BA559" s="88"/>
    </row>
    <row r="560" spans="1:247" s="84" customFormat="1" x14ac:dyDescent="0.25">
      <c r="A560" s="79" t="s">
        <v>2316</v>
      </c>
      <c r="B560" s="108" t="s">
        <v>2622</v>
      </c>
      <c r="C560" s="79" t="s">
        <v>2319</v>
      </c>
      <c r="D560" s="108" t="s">
        <v>2625</v>
      </c>
      <c r="E560" s="80">
        <v>0.28339999999999999</v>
      </c>
      <c r="F560" s="257"/>
      <c r="G560" s="82" t="str">
        <f t="shared" si="36"/>
        <v/>
      </c>
      <c r="H560" s="82" t="str">
        <f t="shared" si="37"/>
        <v/>
      </c>
      <c r="I560" s="83"/>
      <c r="J560" s="83"/>
      <c r="K560" s="83"/>
      <c r="L560" s="83"/>
      <c r="M560" s="83"/>
      <c r="N560" s="84">
        <v>89</v>
      </c>
      <c r="O560" s="84">
        <v>314</v>
      </c>
      <c r="P560" s="85">
        <v>43991</v>
      </c>
      <c r="U560" s="80"/>
      <c r="V560" s="80"/>
      <c r="W560" s="80"/>
      <c r="AY560" s="88"/>
      <c r="AZ560" s="88"/>
      <c r="BA560" s="88"/>
    </row>
    <row r="561" spans="1:53" s="84" customFormat="1" x14ac:dyDescent="0.25">
      <c r="A561" s="119"/>
      <c r="B561" s="120"/>
      <c r="C561" s="119"/>
      <c r="D561" s="120" t="s">
        <v>2511</v>
      </c>
      <c r="E561" s="121">
        <f>N561/O561</f>
        <v>0.37605042016806722</v>
      </c>
      <c r="F561" s="259"/>
      <c r="G561" s="122"/>
      <c r="H561" s="122"/>
      <c r="I561" s="123"/>
      <c r="J561" s="123"/>
      <c r="K561" s="123"/>
      <c r="L561" s="123"/>
      <c r="M561" s="123"/>
      <c r="N561" s="124">
        <f>SUM(N558:N560)</f>
        <v>358</v>
      </c>
      <c r="O561" s="124">
        <f>SUM(O558:O560)</f>
        <v>952</v>
      </c>
      <c r="P561" s="125"/>
      <c r="Q561" s="124"/>
      <c r="U561" s="80"/>
      <c r="V561" s="80"/>
      <c r="W561" s="80"/>
      <c r="AY561" s="88"/>
      <c r="AZ561" s="88"/>
      <c r="BA561" s="88"/>
    </row>
    <row r="562" spans="1:53" s="84" customFormat="1" x14ac:dyDescent="0.25">
      <c r="A562" s="79" t="s">
        <v>2496</v>
      </c>
      <c r="B562" s="108" t="s">
        <v>2626</v>
      </c>
      <c r="C562" s="79" t="s">
        <v>2637</v>
      </c>
      <c r="D562" s="108" t="s">
        <v>2640</v>
      </c>
      <c r="E562" s="80">
        <v>0.72970000000000002</v>
      </c>
      <c r="G562" s="82"/>
      <c r="H562" s="82"/>
      <c r="I562" s="83" t="s">
        <v>22</v>
      </c>
      <c r="J562" s="83"/>
      <c r="K562" s="83"/>
      <c r="L562" s="83" t="s">
        <v>151</v>
      </c>
      <c r="M562" s="83"/>
      <c r="N562" s="84">
        <v>324</v>
      </c>
      <c r="O562" s="84">
        <v>444</v>
      </c>
      <c r="P562" s="85">
        <v>43983</v>
      </c>
      <c r="U562" s="80"/>
      <c r="V562" s="80"/>
      <c r="W562" s="80"/>
      <c r="AY562" s="88"/>
      <c r="AZ562" s="88"/>
      <c r="BA562" s="88"/>
    </row>
    <row r="563" spans="1:53" s="84" customFormat="1" x14ac:dyDescent="0.25">
      <c r="A563" s="79" t="s">
        <v>2496</v>
      </c>
      <c r="B563" s="108" t="s">
        <v>2626</v>
      </c>
      <c r="C563" s="79" t="s">
        <v>2638</v>
      </c>
      <c r="D563" s="108" t="s">
        <v>2641</v>
      </c>
      <c r="E563" s="80">
        <v>0.67010000000000003</v>
      </c>
      <c r="G563" s="82"/>
      <c r="H563" s="82"/>
      <c r="I563" s="83" t="s">
        <v>22</v>
      </c>
      <c r="J563" s="83"/>
      <c r="K563" s="83"/>
      <c r="L563" s="83" t="s">
        <v>151</v>
      </c>
      <c r="M563" s="83"/>
      <c r="N563" s="84">
        <v>195</v>
      </c>
      <c r="O563" s="84">
        <v>291</v>
      </c>
      <c r="P563" s="85">
        <v>43983</v>
      </c>
      <c r="U563" s="80"/>
      <c r="V563" s="80"/>
      <c r="W563" s="80"/>
      <c r="AY563" s="88"/>
      <c r="AZ563" s="88"/>
      <c r="BA563" s="88"/>
    </row>
    <row r="564" spans="1:53" s="84" customFormat="1" x14ac:dyDescent="0.25">
      <c r="A564" s="79" t="s">
        <v>2496</v>
      </c>
      <c r="B564" s="108" t="s">
        <v>2626</v>
      </c>
      <c r="C564" s="79" t="s">
        <v>2639</v>
      </c>
      <c r="D564" s="108" t="s">
        <v>2642</v>
      </c>
      <c r="E564" s="80">
        <v>0.53159999999999996</v>
      </c>
      <c r="G564" s="82"/>
      <c r="H564" s="82"/>
      <c r="I564" s="83" t="s">
        <v>22</v>
      </c>
      <c r="J564" s="83"/>
      <c r="K564" s="83"/>
      <c r="L564" s="83" t="s">
        <v>151</v>
      </c>
      <c r="M564" s="83"/>
      <c r="N564" s="84">
        <v>143</v>
      </c>
      <c r="O564" s="84">
        <v>269</v>
      </c>
      <c r="P564" s="85">
        <v>43983</v>
      </c>
      <c r="U564" s="80"/>
      <c r="V564" s="80"/>
      <c r="W564" s="80"/>
    </row>
    <row r="565" spans="1:53" s="84" customFormat="1" x14ac:dyDescent="0.25">
      <c r="A565" s="119"/>
      <c r="B565" s="120"/>
      <c r="C565" s="119"/>
      <c r="D565" s="120" t="s">
        <v>2511</v>
      </c>
      <c r="E565" s="121">
        <f>N565/O565</f>
        <v>0.65936254980079678</v>
      </c>
      <c r="F565" s="259"/>
      <c r="G565" s="122"/>
      <c r="H565" s="122"/>
      <c r="I565" s="123"/>
      <c r="J565" s="123"/>
      <c r="K565" s="123"/>
      <c r="L565" s="123"/>
      <c r="M565" s="123"/>
      <c r="N565" s="124">
        <f>SUM(N562:N564)</f>
        <v>662</v>
      </c>
      <c r="O565" s="124">
        <f>SUM(O562:O564)</f>
        <v>1004</v>
      </c>
      <c r="P565" s="125"/>
      <c r="Q565" s="124"/>
      <c r="U565" s="80"/>
      <c r="V565" s="80"/>
      <c r="W565" s="80"/>
    </row>
    <row r="566" spans="1:53" s="84" customFormat="1" x14ac:dyDescent="0.25">
      <c r="A566" s="79" t="s">
        <v>2337</v>
      </c>
      <c r="B566" s="108" t="s">
        <v>2338</v>
      </c>
      <c r="C566" s="79" t="s">
        <v>2339</v>
      </c>
      <c r="D566" s="108" t="s">
        <v>2573</v>
      </c>
      <c r="E566" s="80">
        <v>0.77329999999999999</v>
      </c>
      <c r="F566" s="257">
        <v>888</v>
      </c>
      <c r="G566" s="82" t="str">
        <f>IF(E566&gt;=40%,"X","")</f>
        <v>X</v>
      </c>
      <c r="H566" s="82" t="str">
        <f t="shared" ref="H566:H577" si="38">IF(AND( E566&gt;=30%, E566 &lt;=39.99%),"X","")</f>
        <v/>
      </c>
      <c r="I566" s="83" t="s">
        <v>150</v>
      </c>
      <c r="J566" s="83"/>
      <c r="K566" s="83"/>
      <c r="L566" s="83" t="s">
        <v>151</v>
      </c>
      <c r="M566" s="83"/>
      <c r="N566" s="84">
        <v>232</v>
      </c>
      <c r="O566" s="84">
        <v>300</v>
      </c>
      <c r="P566" s="85">
        <v>43986</v>
      </c>
      <c r="U566" s="80"/>
      <c r="V566" s="80"/>
      <c r="W566" s="80"/>
      <c r="AA566" s="88"/>
    </row>
    <row r="567" spans="1:53" s="84" customFormat="1" x14ac:dyDescent="0.25">
      <c r="A567" s="79" t="s">
        <v>2337</v>
      </c>
      <c r="B567" s="108" t="s">
        <v>2338</v>
      </c>
      <c r="C567" s="79" t="s">
        <v>2340</v>
      </c>
      <c r="D567" s="108" t="s">
        <v>2574</v>
      </c>
      <c r="E567" s="80">
        <v>0.753</v>
      </c>
      <c r="F567" s="257"/>
      <c r="G567" s="82" t="s">
        <v>150</v>
      </c>
      <c r="H567" s="82" t="str">
        <f t="shared" si="38"/>
        <v/>
      </c>
      <c r="I567" s="83" t="s">
        <v>150</v>
      </c>
      <c r="J567" s="83"/>
      <c r="K567" s="83"/>
      <c r="L567" s="83" t="s">
        <v>151</v>
      </c>
      <c r="M567" s="83"/>
      <c r="N567" s="84">
        <v>372</v>
      </c>
      <c r="O567" s="84">
        <v>494</v>
      </c>
      <c r="P567" s="85">
        <v>43986</v>
      </c>
      <c r="U567" s="80"/>
      <c r="V567" s="80"/>
      <c r="W567" s="80"/>
      <c r="AA567" s="88"/>
    </row>
    <row r="568" spans="1:53" s="84" customFormat="1" x14ac:dyDescent="0.25">
      <c r="A568" s="79" t="s">
        <v>2337</v>
      </c>
      <c r="B568" s="108" t="s">
        <v>2338</v>
      </c>
      <c r="C568" s="79" t="s">
        <v>2341</v>
      </c>
      <c r="D568" s="108" t="s">
        <v>2342</v>
      </c>
      <c r="E568" s="80">
        <v>0.52780000000000005</v>
      </c>
      <c r="F568" s="257"/>
      <c r="G568" s="82" t="str">
        <f t="shared" ref="G568:G577" si="39">IF(E568&gt;=40%,"X","")</f>
        <v>X</v>
      </c>
      <c r="H568" s="82" t="str">
        <f t="shared" si="38"/>
        <v/>
      </c>
      <c r="I568" s="83" t="s">
        <v>150</v>
      </c>
      <c r="J568" s="83"/>
      <c r="K568" s="83"/>
      <c r="L568" s="83" t="s">
        <v>151</v>
      </c>
      <c r="M568" s="83"/>
      <c r="N568" s="84">
        <v>455</v>
      </c>
      <c r="O568" s="84">
        <v>862</v>
      </c>
      <c r="P568" s="85">
        <v>43986</v>
      </c>
      <c r="U568" s="80"/>
      <c r="V568" s="80"/>
      <c r="W568" s="80"/>
      <c r="Y568" s="88"/>
      <c r="AA568" s="88"/>
    </row>
    <row r="569" spans="1:53" s="84" customFormat="1" x14ac:dyDescent="0.25">
      <c r="A569" s="79" t="s">
        <v>2337</v>
      </c>
      <c r="B569" s="108" t="s">
        <v>2338</v>
      </c>
      <c r="C569" s="79" t="s">
        <v>2343</v>
      </c>
      <c r="D569" s="108" t="s">
        <v>2344</v>
      </c>
      <c r="E569" s="80">
        <v>0.61919999999999997</v>
      </c>
      <c r="F569" s="196"/>
      <c r="G569" s="82" t="str">
        <f t="shared" si="39"/>
        <v>X</v>
      </c>
      <c r="H569" s="82" t="str">
        <f t="shared" si="38"/>
        <v/>
      </c>
      <c r="I569" s="83" t="s">
        <v>150</v>
      </c>
      <c r="J569" s="83"/>
      <c r="K569" s="83"/>
      <c r="L569" s="83" t="s">
        <v>151</v>
      </c>
      <c r="M569" s="83"/>
      <c r="N569" s="84">
        <v>439</v>
      </c>
      <c r="O569" s="84">
        <v>709</v>
      </c>
      <c r="P569" s="85">
        <v>43986</v>
      </c>
      <c r="U569" s="80"/>
      <c r="V569" s="80"/>
      <c r="W569" s="80"/>
      <c r="Y569" s="88"/>
      <c r="Z569" s="88"/>
      <c r="AA569" s="88"/>
      <c r="AB569" s="88"/>
      <c r="AC569" s="88"/>
    </row>
    <row r="570" spans="1:53" s="84" customFormat="1" x14ac:dyDescent="0.25">
      <c r="A570" s="79" t="s">
        <v>2337</v>
      </c>
      <c r="B570" s="108" t="s">
        <v>2338</v>
      </c>
      <c r="C570" s="79" t="s">
        <v>2345</v>
      </c>
      <c r="D570" s="108" t="s">
        <v>2575</v>
      </c>
      <c r="E570" s="80">
        <v>0.63070000000000004</v>
      </c>
      <c r="F570" s="196"/>
      <c r="G570" s="82" t="str">
        <f t="shared" si="39"/>
        <v>X</v>
      </c>
      <c r="H570" s="82" t="str">
        <f t="shared" si="38"/>
        <v/>
      </c>
      <c r="I570" s="83" t="s">
        <v>150</v>
      </c>
      <c r="J570" s="83"/>
      <c r="K570" s="83"/>
      <c r="L570" s="83" t="s">
        <v>151</v>
      </c>
      <c r="M570" s="83"/>
      <c r="N570" s="84">
        <v>316</v>
      </c>
      <c r="O570" s="84">
        <v>501</v>
      </c>
      <c r="P570" s="85">
        <v>43986</v>
      </c>
      <c r="U570" s="80"/>
      <c r="V570" s="80"/>
      <c r="W570" s="80"/>
      <c r="Y570" s="88"/>
      <c r="Z570" s="88"/>
      <c r="AA570" s="88"/>
      <c r="AB570" s="88"/>
      <c r="AC570" s="88"/>
    </row>
    <row r="571" spans="1:53" s="84" customFormat="1" x14ac:dyDescent="0.25">
      <c r="A571" s="79" t="s">
        <v>2337</v>
      </c>
      <c r="B571" s="108" t="s">
        <v>2338</v>
      </c>
      <c r="C571" s="79" t="s">
        <v>2346</v>
      </c>
      <c r="D571" s="108" t="s">
        <v>2347</v>
      </c>
      <c r="E571" s="80">
        <v>0.6623</v>
      </c>
      <c r="F571" s="257"/>
      <c r="G571" s="82" t="str">
        <f t="shared" si="39"/>
        <v>X</v>
      </c>
      <c r="H571" s="82" t="str">
        <f t="shared" si="38"/>
        <v/>
      </c>
      <c r="I571" s="83" t="s">
        <v>150</v>
      </c>
      <c r="J571" s="83"/>
      <c r="K571" s="83"/>
      <c r="L571" s="83" t="s">
        <v>151</v>
      </c>
      <c r="M571" s="83"/>
      <c r="N571" s="84">
        <v>102</v>
      </c>
      <c r="O571" s="84">
        <v>154</v>
      </c>
      <c r="P571" s="85">
        <v>43986</v>
      </c>
      <c r="U571" s="80"/>
      <c r="V571" s="80"/>
      <c r="W571" s="80"/>
      <c r="Y571" s="88"/>
      <c r="Z571" s="88"/>
      <c r="AA571" s="88"/>
      <c r="AB571" s="88"/>
      <c r="AC571" s="88"/>
      <c r="AD571" s="88"/>
    </row>
    <row r="572" spans="1:53" s="127" customFormat="1" x14ac:dyDescent="0.25">
      <c r="A572" s="119"/>
      <c r="B572" s="120"/>
      <c r="C572" s="119"/>
      <c r="D572" s="120" t="s">
        <v>2511</v>
      </c>
      <c r="E572" s="121">
        <f>N572/O572</f>
        <v>0.63443708609271521</v>
      </c>
      <c r="F572" s="259"/>
      <c r="G572" s="122"/>
      <c r="H572" s="122"/>
      <c r="I572" s="123"/>
      <c r="J572" s="123"/>
      <c r="K572" s="123"/>
      <c r="L572" s="123"/>
      <c r="M572" s="123"/>
      <c r="N572" s="124">
        <f>SUM(N566:N571)</f>
        <v>1916</v>
      </c>
      <c r="O572" s="124">
        <f>SUM(O566:O571)</f>
        <v>3020</v>
      </c>
      <c r="P572" s="125"/>
      <c r="Q572" s="124"/>
      <c r="U572" s="126"/>
      <c r="V572" s="126"/>
      <c r="W572" s="126"/>
      <c r="Y572" s="136"/>
      <c r="Z572" s="136"/>
      <c r="AA572" s="136"/>
      <c r="AB572" s="136"/>
      <c r="AC572" s="136"/>
      <c r="AD572" s="136"/>
    </row>
    <row r="573" spans="1:53" s="84" customFormat="1" x14ac:dyDescent="0.25">
      <c r="A573" s="79" t="s">
        <v>902</v>
      </c>
      <c r="B573" s="79" t="s">
        <v>903</v>
      </c>
      <c r="C573" s="79" t="s">
        <v>904</v>
      </c>
      <c r="D573" s="79" t="s">
        <v>1281</v>
      </c>
      <c r="E573" s="80">
        <v>0.71970000000000001</v>
      </c>
      <c r="F573" s="260"/>
      <c r="G573" s="82" t="str">
        <f t="shared" si="39"/>
        <v>X</v>
      </c>
      <c r="H573" s="82" t="str">
        <f t="shared" si="38"/>
        <v/>
      </c>
      <c r="I573" s="83" t="s">
        <v>22</v>
      </c>
      <c r="J573" s="83"/>
      <c r="K573" s="83"/>
      <c r="L573" s="83" t="s">
        <v>151</v>
      </c>
      <c r="M573" s="83"/>
      <c r="N573" s="84">
        <v>208</v>
      </c>
      <c r="O573" s="84">
        <v>289</v>
      </c>
      <c r="P573" s="85">
        <v>43983</v>
      </c>
      <c r="Q573" s="185"/>
      <c r="U573" s="80"/>
      <c r="V573" s="80"/>
      <c r="W573" s="80"/>
      <c r="Y573" s="88"/>
      <c r="Z573" s="88"/>
      <c r="AB573" s="88"/>
      <c r="AC573" s="88"/>
      <c r="AD573" s="88"/>
    </row>
    <row r="574" spans="1:53" s="84" customFormat="1" x14ac:dyDescent="0.25">
      <c r="A574" s="79" t="s">
        <v>902</v>
      </c>
      <c r="B574" s="79" t="s">
        <v>903</v>
      </c>
      <c r="C574" s="79" t="s">
        <v>905</v>
      </c>
      <c r="D574" s="79" t="s">
        <v>1282</v>
      </c>
      <c r="E574" s="80">
        <v>0.73929999999999996</v>
      </c>
      <c r="F574" s="260"/>
      <c r="G574" s="82" t="str">
        <f t="shared" si="39"/>
        <v>X</v>
      </c>
      <c r="H574" s="82" t="str">
        <f t="shared" si="38"/>
        <v/>
      </c>
      <c r="I574" s="83" t="s">
        <v>22</v>
      </c>
      <c r="J574" s="83"/>
      <c r="K574" s="83"/>
      <c r="L574" s="83" t="s">
        <v>151</v>
      </c>
      <c r="M574" s="83"/>
      <c r="N574" s="84">
        <v>224</v>
      </c>
      <c r="O574" s="84">
        <v>303</v>
      </c>
      <c r="P574" s="85">
        <v>43983</v>
      </c>
      <c r="Q574" s="185"/>
      <c r="U574" s="80"/>
      <c r="V574" s="80"/>
      <c r="W574" s="80"/>
      <c r="Y574" s="88"/>
      <c r="Z574" s="88"/>
      <c r="AB574" s="88"/>
      <c r="AC574" s="88"/>
      <c r="AD574" s="88"/>
    </row>
    <row r="575" spans="1:53" s="84" customFormat="1" x14ac:dyDescent="0.25">
      <c r="A575" s="79" t="s">
        <v>902</v>
      </c>
      <c r="B575" s="79" t="s">
        <v>903</v>
      </c>
      <c r="C575" s="79" t="s">
        <v>906</v>
      </c>
      <c r="D575" s="79" t="s">
        <v>1283</v>
      </c>
      <c r="E575" s="80">
        <v>0.6462</v>
      </c>
      <c r="F575" s="260"/>
      <c r="G575" s="82" t="str">
        <f t="shared" si="39"/>
        <v>X</v>
      </c>
      <c r="H575" s="82" t="str">
        <f t="shared" si="38"/>
        <v/>
      </c>
      <c r="I575" s="83" t="s">
        <v>22</v>
      </c>
      <c r="J575" s="83"/>
      <c r="K575" s="83"/>
      <c r="L575" s="83" t="s">
        <v>151</v>
      </c>
      <c r="M575" s="83"/>
      <c r="N575" s="84">
        <v>327</v>
      </c>
      <c r="O575" s="84">
        <v>506</v>
      </c>
      <c r="P575" s="85">
        <v>43983</v>
      </c>
      <c r="Q575" s="185"/>
      <c r="U575" s="80"/>
      <c r="V575" s="80"/>
      <c r="W575" s="80"/>
      <c r="Z575" s="88"/>
      <c r="AB575" s="88"/>
      <c r="AC575" s="88"/>
      <c r="AD575" s="88"/>
      <c r="AE575" s="88"/>
      <c r="AF575" s="88"/>
      <c r="AG575" s="88"/>
    </row>
    <row r="576" spans="1:53" s="84" customFormat="1" x14ac:dyDescent="0.25">
      <c r="A576" s="79" t="s">
        <v>902</v>
      </c>
      <c r="B576" s="79" t="s">
        <v>903</v>
      </c>
      <c r="C576" s="79" t="s">
        <v>907</v>
      </c>
      <c r="D576" s="79" t="s">
        <v>908</v>
      </c>
      <c r="E576" s="80">
        <v>0.46629999999999999</v>
      </c>
      <c r="F576" s="260"/>
      <c r="G576" s="82" t="str">
        <f t="shared" si="39"/>
        <v>X</v>
      </c>
      <c r="H576" s="82" t="str">
        <f t="shared" si="38"/>
        <v/>
      </c>
      <c r="I576" s="83" t="s">
        <v>22</v>
      </c>
      <c r="J576" s="83"/>
      <c r="K576" s="83"/>
      <c r="L576" s="83" t="s">
        <v>151</v>
      </c>
      <c r="M576" s="83"/>
      <c r="N576" s="84">
        <v>249</v>
      </c>
      <c r="O576" s="84">
        <v>534</v>
      </c>
      <c r="P576" s="85">
        <v>43983</v>
      </c>
      <c r="Q576" s="185"/>
      <c r="U576" s="80"/>
      <c r="V576" s="80"/>
      <c r="W576" s="80"/>
      <c r="AD576" s="88"/>
      <c r="AE576" s="88"/>
      <c r="AF576" s="88"/>
      <c r="AG576" s="88"/>
      <c r="AJ576" s="88"/>
    </row>
    <row r="577" spans="1:247" s="84" customFormat="1" x14ac:dyDescent="0.25">
      <c r="A577" s="79" t="s">
        <v>902</v>
      </c>
      <c r="B577" s="79" t="s">
        <v>903</v>
      </c>
      <c r="C577" s="79" t="s">
        <v>909</v>
      </c>
      <c r="D577" s="79" t="s">
        <v>1284</v>
      </c>
      <c r="E577" s="80">
        <v>0.58760000000000001</v>
      </c>
      <c r="F577" s="260"/>
      <c r="G577" s="82" t="str">
        <f t="shared" si="39"/>
        <v>X</v>
      </c>
      <c r="H577" s="82" t="str">
        <f t="shared" si="38"/>
        <v/>
      </c>
      <c r="I577" s="83" t="s">
        <v>22</v>
      </c>
      <c r="J577" s="83"/>
      <c r="K577" s="83"/>
      <c r="L577" s="83" t="s">
        <v>151</v>
      </c>
      <c r="M577" s="83"/>
      <c r="N577" s="84">
        <v>342</v>
      </c>
      <c r="O577" s="84">
        <v>582</v>
      </c>
      <c r="P577" s="85">
        <v>43983</v>
      </c>
      <c r="Q577" s="185"/>
      <c r="U577" s="80"/>
      <c r="V577" s="80"/>
      <c r="W577" s="80"/>
      <c r="AA577" s="88"/>
      <c r="AD577" s="88"/>
      <c r="AE577" s="88"/>
      <c r="AF577" s="88"/>
      <c r="AG577" s="88"/>
      <c r="AH577" s="88"/>
      <c r="AJ577" s="88"/>
    </row>
    <row r="578" spans="1:247" s="84" customFormat="1" x14ac:dyDescent="0.25">
      <c r="A578" s="119"/>
      <c r="B578" s="119"/>
      <c r="C578" s="119"/>
      <c r="D578" s="120" t="s">
        <v>2511</v>
      </c>
      <c r="E578" s="121">
        <f>N578/O578</f>
        <v>0.6097560975609756</v>
      </c>
      <c r="F578" s="135"/>
      <c r="G578" s="122"/>
      <c r="H578" s="122"/>
      <c r="I578" s="123"/>
      <c r="J578" s="123"/>
      <c r="K578" s="123"/>
      <c r="L578" s="123"/>
      <c r="M578" s="123"/>
      <c r="N578" s="124">
        <f>SUM(N573:N577)</f>
        <v>1350</v>
      </c>
      <c r="O578" s="124">
        <f>SUM(O573:O577)</f>
        <v>2214</v>
      </c>
      <c r="P578" s="125"/>
      <c r="Q578" s="189"/>
      <c r="U578" s="80"/>
      <c r="V578" s="80"/>
      <c r="W578" s="80"/>
      <c r="AA578" s="88"/>
      <c r="AD578" s="88"/>
      <c r="AE578" s="88"/>
      <c r="AF578" s="88"/>
      <c r="AG578" s="88"/>
      <c r="AH578" s="88"/>
      <c r="AJ578" s="88"/>
    </row>
    <row r="579" spans="1:247" s="84" customFormat="1" x14ac:dyDescent="0.25">
      <c r="A579" s="79" t="s">
        <v>1672</v>
      </c>
      <c r="B579" s="108" t="s">
        <v>1338</v>
      </c>
      <c r="C579" s="79" t="s">
        <v>1339</v>
      </c>
      <c r="D579" s="108" t="s">
        <v>1340</v>
      </c>
      <c r="E579" s="80">
        <v>0.22409999999999999</v>
      </c>
      <c r="F579" s="257"/>
      <c r="G579" s="82"/>
      <c r="H579" s="82"/>
      <c r="I579" s="83"/>
      <c r="J579" s="83"/>
      <c r="K579" s="83"/>
      <c r="L579" s="83"/>
      <c r="M579" s="83"/>
      <c r="N579" s="84">
        <v>197</v>
      </c>
      <c r="O579" s="84">
        <v>879</v>
      </c>
      <c r="P579" s="85">
        <v>43986</v>
      </c>
      <c r="U579" s="80"/>
      <c r="V579" s="80"/>
      <c r="W579" s="80"/>
      <c r="AA579" s="88"/>
      <c r="AE579" s="88"/>
      <c r="AF579" s="88"/>
      <c r="AG579" s="88"/>
      <c r="AH579" s="88"/>
      <c r="AJ579" s="88"/>
    </row>
    <row r="580" spans="1:247" s="84" customFormat="1" x14ac:dyDescent="0.25">
      <c r="A580" s="79" t="s">
        <v>1672</v>
      </c>
      <c r="B580" s="108" t="s">
        <v>1338</v>
      </c>
      <c r="C580" s="79" t="s">
        <v>1341</v>
      </c>
      <c r="D580" s="108" t="s">
        <v>1342</v>
      </c>
      <c r="E580" s="80">
        <v>0.36049999999999999</v>
      </c>
      <c r="F580" s="257"/>
      <c r="G580" s="82"/>
      <c r="H580" s="82"/>
      <c r="I580" s="83"/>
      <c r="J580" s="83"/>
      <c r="K580" s="83"/>
      <c r="L580" s="83"/>
      <c r="M580" s="83"/>
      <c r="N580" s="84">
        <v>84</v>
      </c>
      <c r="O580" s="84">
        <v>233</v>
      </c>
      <c r="P580" s="85">
        <v>43986</v>
      </c>
      <c r="U580" s="80"/>
      <c r="V580" s="80"/>
      <c r="W580" s="80"/>
      <c r="Y580" s="88"/>
      <c r="AE580" s="88"/>
      <c r="AF580" s="88"/>
      <c r="AG580" s="88"/>
      <c r="AH580" s="88"/>
      <c r="AI580" s="88"/>
      <c r="AJ580" s="88"/>
    </row>
    <row r="581" spans="1:247" s="84" customFormat="1" x14ac:dyDescent="0.25">
      <c r="A581" s="79" t="s">
        <v>1672</v>
      </c>
      <c r="B581" s="108" t="s">
        <v>1338</v>
      </c>
      <c r="C581" s="79" t="s">
        <v>1343</v>
      </c>
      <c r="D581" s="108" t="s">
        <v>1344</v>
      </c>
      <c r="E581" s="80">
        <v>0.28689999999999999</v>
      </c>
      <c r="F581" s="257"/>
      <c r="G581" s="82" t="str">
        <f t="shared" ref="G581:G587" si="40">IF(E581&gt;=40%,"X","")</f>
        <v/>
      </c>
      <c r="H581" s="82" t="str">
        <f t="shared" ref="H581:H587" si="41">IF(AND( E581&gt;=30%, E581 &lt;=39.99%),"X","")</f>
        <v/>
      </c>
      <c r="I581" s="83"/>
      <c r="J581" s="83"/>
      <c r="K581" s="83"/>
      <c r="L581" s="83"/>
      <c r="M581" s="83"/>
      <c r="N581" s="84">
        <v>107</v>
      </c>
      <c r="O581" s="84">
        <v>373</v>
      </c>
      <c r="P581" s="85">
        <v>43986</v>
      </c>
      <c r="U581" s="80"/>
      <c r="V581" s="80"/>
      <c r="W581" s="80"/>
      <c r="Y581" s="88"/>
      <c r="Z581" s="88"/>
      <c r="AB581" s="88"/>
      <c r="AC581" s="88"/>
      <c r="AE581" s="88"/>
      <c r="AF581" s="88"/>
      <c r="AG581" s="88"/>
      <c r="AH581" s="88"/>
      <c r="AI581" s="88"/>
      <c r="AJ581" s="88"/>
    </row>
    <row r="582" spans="1:247" s="84" customFormat="1" x14ac:dyDescent="0.25">
      <c r="A582" s="79" t="s">
        <v>1672</v>
      </c>
      <c r="B582" s="108" t="s">
        <v>1338</v>
      </c>
      <c r="C582" s="79" t="s">
        <v>1345</v>
      </c>
      <c r="D582" s="108" t="s">
        <v>116</v>
      </c>
      <c r="E582" s="80">
        <v>0.33500000000000002</v>
      </c>
      <c r="F582" s="196"/>
      <c r="G582" s="82" t="str">
        <f t="shared" si="40"/>
        <v/>
      </c>
      <c r="H582" s="82" t="str">
        <f t="shared" si="41"/>
        <v>X</v>
      </c>
      <c r="I582" s="83"/>
      <c r="J582" s="83"/>
      <c r="K582" s="83"/>
      <c r="L582" s="83"/>
      <c r="M582" s="83"/>
      <c r="N582" s="84">
        <v>131</v>
      </c>
      <c r="O582" s="84">
        <v>391</v>
      </c>
      <c r="P582" s="85">
        <v>43986</v>
      </c>
      <c r="U582" s="80"/>
      <c r="V582" s="80"/>
      <c r="W582" s="80"/>
      <c r="Z582" s="88"/>
      <c r="AB582" s="88"/>
      <c r="AC582" s="88"/>
      <c r="AH582" s="88"/>
      <c r="AI582" s="88"/>
      <c r="AJ582" s="88"/>
    </row>
    <row r="583" spans="1:247" s="84" customFormat="1" x14ac:dyDescent="0.25">
      <c r="A583" s="79" t="s">
        <v>1672</v>
      </c>
      <c r="B583" s="108" t="s">
        <v>1338</v>
      </c>
      <c r="C583" s="79" t="s">
        <v>1346</v>
      </c>
      <c r="D583" s="108" t="s">
        <v>1347</v>
      </c>
      <c r="E583" s="80">
        <v>0.28939999999999999</v>
      </c>
      <c r="F583" s="196"/>
      <c r="G583" s="82" t="str">
        <f t="shared" si="40"/>
        <v/>
      </c>
      <c r="H583" s="82" t="str">
        <f t="shared" si="41"/>
        <v/>
      </c>
      <c r="I583" s="83"/>
      <c r="J583" s="83"/>
      <c r="K583" s="83"/>
      <c r="L583" s="83"/>
      <c r="M583" s="83"/>
      <c r="N583" s="84">
        <v>215</v>
      </c>
      <c r="O583" s="84">
        <v>743</v>
      </c>
      <c r="P583" s="85">
        <v>43986</v>
      </c>
      <c r="U583" s="80"/>
      <c r="V583" s="80"/>
      <c r="W583" s="80"/>
      <c r="AD583" s="88"/>
      <c r="AH583" s="88"/>
      <c r="AI583" s="88"/>
    </row>
    <row r="584" spans="1:247" s="84" customFormat="1" x14ac:dyDescent="0.25">
      <c r="A584" s="79" t="s">
        <v>1672</v>
      </c>
      <c r="B584" s="108" t="s">
        <v>1338</v>
      </c>
      <c r="C584" s="79" t="s">
        <v>1348</v>
      </c>
      <c r="D584" s="108" t="s">
        <v>1349</v>
      </c>
      <c r="E584" s="80">
        <v>0.35139999999999999</v>
      </c>
      <c r="F584" s="257"/>
      <c r="G584" s="82" t="str">
        <f t="shared" si="40"/>
        <v/>
      </c>
      <c r="H584" s="82" t="str">
        <f t="shared" si="41"/>
        <v>X</v>
      </c>
      <c r="I584" s="83"/>
      <c r="J584" s="83"/>
      <c r="K584" s="83"/>
      <c r="L584" s="83"/>
      <c r="M584" s="83"/>
      <c r="N584" s="84">
        <v>123</v>
      </c>
      <c r="O584" s="84">
        <v>350</v>
      </c>
      <c r="P584" s="85">
        <v>43986</v>
      </c>
      <c r="U584" s="80"/>
      <c r="V584" s="80"/>
      <c r="W584" s="80"/>
      <c r="AD584" s="88"/>
      <c r="AI584" s="88"/>
    </row>
    <row r="585" spans="1:247" s="84" customFormat="1" x14ac:dyDescent="0.25">
      <c r="A585" s="119"/>
      <c r="B585" s="120"/>
      <c r="C585" s="119"/>
      <c r="D585" s="120" t="s">
        <v>2511</v>
      </c>
      <c r="E585" s="121">
        <f>N585/O585</f>
        <v>0.28864937689457731</v>
      </c>
      <c r="F585" s="259"/>
      <c r="G585" s="122"/>
      <c r="H585" s="122"/>
      <c r="I585" s="123"/>
      <c r="J585" s="123"/>
      <c r="K585" s="123"/>
      <c r="L585" s="123"/>
      <c r="M585" s="123"/>
      <c r="N585" s="124">
        <f>SUM(N579:N584)</f>
        <v>857</v>
      </c>
      <c r="O585" s="124">
        <f>SUM(O579:O584)</f>
        <v>2969</v>
      </c>
      <c r="P585" s="125"/>
      <c r="Q585" s="124"/>
      <c r="U585" s="80"/>
      <c r="V585" s="80"/>
      <c r="W585" s="80"/>
      <c r="AD585" s="88"/>
      <c r="AI585" s="88"/>
    </row>
    <row r="586" spans="1:247" s="84" customFormat="1" x14ac:dyDescent="0.25">
      <c r="A586" s="79" t="s">
        <v>252</v>
      </c>
      <c r="B586" s="79" t="s">
        <v>1187</v>
      </c>
      <c r="C586" s="79" t="s">
        <v>253</v>
      </c>
      <c r="D586" s="79" t="s">
        <v>254</v>
      </c>
      <c r="E586" s="80">
        <v>0.74460000000000004</v>
      </c>
      <c r="F586" s="257"/>
      <c r="G586" s="82" t="str">
        <f t="shared" si="40"/>
        <v>X</v>
      </c>
      <c r="H586" s="82" t="str">
        <f t="shared" si="41"/>
        <v/>
      </c>
      <c r="I586" s="83" t="s">
        <v>22</v>
      </c>
      <c r="J586" s="83"/>
      <c r="K586" s="83"/>
      <c r="L586" s="83" t="s">
        <v>151</v>
      </c>
      <c r="M586" s="83"/>
      <c r="N586" s="84">
        <v>137</v>
      </c>
      <c r="O586" s="84">
        <v>184</v>
      </c>
      <c r="P586" s="85">
        <v>43985</v>
      </c>
      <c r="U586" s="80"/>
      <c r="V586" s="80"/>
      <c r="W586" s="80"/>
      <c r="AI586" s="88"/>
    </row>
    <row r="587" spans="1:247" s="84" customFormat="1" x14ac:dyDescent="0.25">
      <c r="A587" s="79" t="s">
        <v>252</v>
      </c>
      <c r="B587" s="79" t="s">
        <v>1187</v>
      </c>
      <c r="C587" s="79" t="s">
        <v>255</v>
      </c>
      <c r="D587" s="79" t="s">
        <v>256</v>
      </c>
      <c r="E587" s="80">
        <v>0.56859999999999999</v>
      </c>
      <c r="F587" s="196"/>
      <c r="G587" s="82" t="str">
        <f t="shared" si="40"/>
        <v>X</v>
      </c>
      <c r="H587" s="82" t="str">
        <f t="shared" si="41"/>
        <v/>
      </c>
      <c r="I587" s="83" t="s">
        <v>22</v>
      </c>
      <c r="J587" s="83"/>
      <c r="K587" s="83"/>
      <c r="L587" s="83" t="s">
        <v>151</v>
      </c>
      <c r="M587" s="83"/>
      <c r="N587" s="84">
        <v>29</v>
      </c>
      <c r="O587" s="84">
        <v>51</v>
      </c>
      <c r="P587" s="85">
        <v>43985</v>
      </c>
      <c r="U587" s="80"/>
      <c r="V587" s="80"/>
      <c r="W587" s="80"/>
      <c r="AE587" s="88"/>
      <c r="AF587" s="88"/>
      <c r="AG587" s="88"/>
    </row>
    <row r="588" spans="1:247" s="84" customFormat="1" x14ac:dyDescent="0.25">
      <c r="A588" s="119"/>
      <c r="B588" s="119"/>
      <c r="C588" s="119"/>
      <c r="D588" s="120" t="s">
        <v>2511</v>
      </c>
      <c r="E588" s="121">
        <f>N588/O588</f>
        <v>0.70638297872340428</v>
      </c>
      <c r="F588" s="258"/>
      <c r="G588" s="122"/>
      <c r="H588" s="122"/>
      <c r="I588" s="123"/>
      <c r="J588" s="123"/>
      <c r="K588" s="123"/>
      <c r="L588" s="123"/>
      <c r="M588" s="123"/>
      <c r="N588" s="124">
        <f>SUM(N586:N587)</f>
        <v>166</v>
      </c>
      <c r="O588" s="124">
        <f>SUM(O586:O587)</f>
        <v>235</v>
      </c>
      <c r="P588" s="125"/>
      <c r="Q588" s="124"/>
      <c r="U588" s="80"/>
      <c r="V588" s="80"/>
      <c r="W588" s="80"/>
      <c r="AE588" s="88"/>
      <c r="AF588" s="88"/>
      <c r="AG588" s="88"/>
    </row>
    <row r="589" spans="1:247" s="84" customFormat="1" x14ac:dyDescent="0.25">
      <c r="A589" s="79" t="s">
        <v>2390</v>
      </c>
      <c r="B589" s="108" t="s">
        <v>2627</v>
      </c>
      <c r="C589" s="79" t="s">
        <v>2391</v>
      </c>
      <c r="D589" s="108" t="s">
        <v>2392</v>
      </c>
      <c r="E589" s="80">
        <v>0.47860000000000003</v>
      </c>
      <c r="F589" s="257"/>
      <c r="G589" s="82" t="str">
        <f>IF(E589&gt;=40%,"X","")</f>
        <v>X</v>
      </c>
      <c r="H589" s="82" t="str">
        <f>IF(AND( E589&gt;=30%, E589 &lt;=39.99%),"X","")</f>
        <v/>
      </c>
      <c r="I589" s="83"/>
      <c r="J589" s="83"/>
      <c r="K589" s="83"/>
      <c r="L589" s="83"/>
      <c r="M589" s="83"/>
      <c r="N589" s="84">
        <v>112</v>
      </c>
      <c r="O589" s="84">
        <v>234</v>
      </c>
      <c r="P589" s="85">
        <v>43979</v>
      </c>
      <c r="U589" s="80"/>
      <c r="V589" s="80"/>
      <c r="W589" s="80"/>
      <c r="AH589" s="88"/>
      <c r="AJ589" s="88"/>
    </row>
    <row r="590" spans="1:247" s="84" customFormat="1" ht="30" x14ac:dyDescent="0.25">
      <c r="A590" s="140" t="s">
        <v>2390</v>
      </c>
      <c r="B590" s="140" t="s">
        <v>2627</v>
      </c>
      <c r="C590" s="238" t="s">
        <v>2393</v>
      </c>
      <c r="D590" s="140" t="s">
        <v>2497</v>
      </c>
      <c r="E590" s="80">
        <v>0.48149999999999998</v>
      </c>
      <c r="F590" s="257"/>
      <c r="G590" s="82"/>
      <c r="H590" s="82"/>
      <c r="I590" s="83"/>
      <c r="J590" s="83"/>
      <c r="K590" s="83"/>
      <c r="L590" s="83"/>
      <c r="M590" s="83"/>
      <c r="N590" s="84">
        <v>52</v>
      </c>
      <c r="O590" s="84">
        <v>108</v>
      </c>
      <c r="P590" s="85">
        <v>43979</v>
      </c>
      <c r="U590" s="80"/>
      <c r="V590" s="80"/>
      <c r="W590" s="80"/>
      <c r="AH590" s="88"/>
      <c r="AJ590" s="88"/>
    </row>
    <row r="591" spans="1:247" s="88" customFormat="1" ht="14.25" customHeight="1" x14ac:dyDescent="0.25">
      <c r="A591" s="140" t="s">
        <v>2390</v>
      </c>
      <c r="B591" s="256" t="s">
        <v>2627</v>
      </c>
      <c r="C591" s="238" t="s">
        <v>2394</v>
      </c>
      <c r="D591" s="140" t="s">
        <v>2498</v>
      </c>
      <c r="E591" s="80">
        <v>0.45739999999999997</v>
      </c>
      <c r="F591" s="257"/>
      <c r="G591" s="82"/>
      <c r="H591" s="82"/>
      <c r="I591" s="83"/>
      <c r="J591" s="83"/>
      <c r="K591" s="83"/>
      <c r="L591" s="83"/>
      <c r="M591" s="83"/>
      <c r="N591" s="84">
        <v>43</v>
      </c>
      <c r="O591" s="84">
        <v>94</v>
      </c>
      <c r="P591" s="85">
        <v>43979</v>
      </c>
      <c r="Q591" s="84"/>
      <c r="R591" s="84"/>
      <c r="S591" s="84"/>
      <c r="T591" s="84"/>
      <c r="U591" s="80"/>
      <c r="V591" s="80"/>
      <c r="W591" s="80"/>
      <c r="X591" s="84"/>
      <c r="Y591" s="84"/>
      <c r="Z591" s="84"/>
      <c r="AA591" s="84"/>
      <c r="AB591" s="84"/>
      <c r="AC591" s="84"/>
      <c r="AD591" s="84"/>
      <c r="AE591" s="84"/>
      <c r="AF591" s="84"/>
      <c r="AG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c r="BJ591" s="84"/>
      <c r="BK591" s="84"/>
      <c r="BL591" s="84"/>
      <c r="BM591" s="84"/>
      <c r="BN591" s="84"/>
      <c r="BO591" s="84"/>
      <c r="BP591" s="84"/>
      <c r="BQ591" s="84"/>
      <c r="BR591" s="84"/>
      <c r="BS591" s="84"/>
      <c r="BT591" s="84"/>
      <c r="BU591" s="84"/>
      <c r="BV591" s="84"/>
      <c r="BW591" s="84"/>
      <c r="BX591" s="84"/>
      <c r="BY591" s="84"/>
      <c r="BZ591" s="84"/>
      <c r="CA591" s="84"/>
      <c r="CB591" s="84"/>
      <c r="CC591" s="84"/>
      <c r="CD591" s="84"/>
      <c r="CE591" s="84"/>
      <c r="CF591" s="84"/>
      <c r="CG591" s="84"/>
      <c r="CH591" s="84"/>
      <c r="CI591" s="84"/>
      <c r="CJ591" s="84"/>
      <c r="CK591" s="84"/>
      <c r="CL591" s="84"/>
      <c r="CM591" s="84"/>
      <c r="CN591" s="84"/>
      <c r="CO591" s="84"/>
      <c r="CP591" s="84"/>
      <c r="CQ591" s="84"/>
      <c r="CR591" s="84"/>
      <c r="CS591" s="84"/>
      <c r="CT591" s="84"/>
      <c r="CU591" s="84"/>
      <c r="CV591" s="84"/>
      <c r="CW591" s="84"/>
      <c r="CX591" s="84"/>
      <c r="CY591" s="84"/>
      <c r="CZ591" s="84"/>
      <c r="DA591" s="84"/>
      <c r="DB591" s="84"/>
      <c r="DC591" s="84"/>
      <c r="DD591" s="84"/>
      <c r="DE591" s="84"/>
      <c r="DF591" s="84"/>
      <c r="DG591" s="84"/>
      <c r="DH591" s="84"/>
      <c r="DI591" s="84"/>
      <c r="DJ591" s="84"/>
      <c r="DK591" s="84"/>
      <c r="DL591" s="84"/>
      <c r="DM591" s="84"/>
      <c r="DN591" s="84"/>
      <c r="DO591" s="84"/>
      <c r="DP591" s="84"/>
      <c r="DQ591" s="84"/>
      <c r="DR591" s="84"/>
      <c r="DS591" s="84"/>
      <c r="DT591" s="84"/>
      <c r="DU591" s="84"/>
      <c r="DV591" s="84"/>
      <c r="DW591" s="84"/>
      <c r="DX591" s="84"/>
      <c r="DY591" s="84"/>
      <c r="DZ591" s="84"/>
      <c r="EA591" s="84"/>
      <c r="EB591" s="84"/>
      <c r="EC591" s="84"/>
      <c r="ED591" s="84"/>
      <c r="EE591" s="84"/>
      <c r="EF591" s="84"/>
      <c r="EG591" s="84"/>
      <c r="EH591" s="84"/>
      <c r="EI591" s="84"/>
      <c r="EJ591" s="84"/>
      <c r="EK591" s="84"/>
      <c r="EL591" s="84"/>
      <c r="EM591" s="84"/>
      <c r="EN591" s="84"/>
      <c r="EO591" s="84"/>
      <c r="EP591" s="84"/>
      <c r="EQ591" s="84"/>
      <c r="ER591" s="84"/>
      <c r="ES591" s="84"/>
      <c r="ET591" s="84"/>
      <c r="EU591" s="84"/>
      <c r="EV591" s="84"/>
      <c r="EW591" s="84"/>
      <c r="EX591" s="84"/>
      <c r="EY591" s="84"/>
      <c r="EZ591" s="84"/>
      <c r="FA591" s="84"/>
      <c r="FB591" s="84"/>
      <c r="FC591" s="84"/>
      <c r="FD591" s="84"/>
      <c r="FE591" s="84"/>
      <c r="FF591" s="84"/>
      <c r="FG591" s="84"/>
      <c r="FH591" s="84"/>
      <c r="FI591" s="84"/>
      <c r="FJ591" s="84"/>
      <c r="FK591" s="84"/>
      <c r="FL591" s="84"/>
      <c r="FM591" s="84"/>
      <c r="FN591" s="84"/>
      <c r="FO591" s="84"/>
      <c r="FP591" s="84"/>
      <c r="FQ591" s="84"/>
      <c r="FR591" s="84"/>
      <c r="FS591" s="84"/>
      <c r="FT591" s="84"/>
      <c r="FU591" s="84"/>
      <c r="FV591" s="84"/>
      <c r="FW591" s="84"/>
      <c r="FX591" s="84"/>
      <c r="FY591" s="84"/>
      <c r="FZ591" s="84"/>
      <c r="GA591" s="84"/>
      <c r="GB591" s="84"/>
      <c r="GC591" s="84"/>
      <c r="GD591" s="84"/>
      <c r="GE591" s="84"/>
      <c r="GF591" s="84"/>
      <c r="GG591" s="84"/>
      <c r="GH591" s="84"/>
      <c r="GI591" s="84"/>
      <c r="GJ591" s="84"/>
      <c r="GK591" s="84"/>
      <c r="GL591" s="84"/>
      <c r="GM591" s="84"/>
      <c r="GN591" s="84"/>
      <c r="GO591" s="84"/>
      <c r="GP591" s="84"/>
      <c r="GQ591" s="84"/>
      <c r="GR591" s="84"/>
      <c r="GS591" s="84"/>
      <c r="GT591" s="84"/>
      <c r="GU591" s="84"/>
      <c r="GV591" s="84"/>
      <c r="GW591" s="84"/>
      <c r="GX591" s="84"/>
      <c r="GY591" s="84"/>
      <c r="GZ591" s="84"/>
      <c r="HA591" s="84"/>
      <c r="HB591" s="84"/>
      <c r="HC591" s="84"/>
      <c r="HD591" s="84"/>
      <c r="HE591" s="84"/>
      <c r="HF591" s="84"/>
      <c r="HG591" s="84"/>
      <c r="HH591" s="84"/>
      <c r="HI591" s="84"/>
      <c r="HJ591" s="84"/>
      <c r="HK591" s="84"/>
      <c r="HL591" s="84"/>
      <c r="HM591" s="84"/>
      <c r="HN591" s="84"/>
      <c r="HO591" s="84"/>
      <c r="HP591" s="84"/>
      <c r="HQ591" s="84"/>
      <c r="HR591" s="84"/>
      <c r="HS591" s="84"/>
      <c r="HT591" s="84"/>
      <c r="HU591" s="84"/>
      <c r="HV591" s="84"/>
      <c r="HW591" s="84"/>
      <c r="HX591" s="84"/>
      <c r="HY591" s="84"/>
      <c r="HZ591" s="84"/>
      <c r="IA591" s="84"/>
      <c r="IB591" s="84"/>
      <c r="IC591" s="84"/>
      <c r="ID591" s="84"/>
      <c r="IE591" s="84"/>
      <c r="IF591" s="84"/>
      <c r="IG591" s="84"/>
      <c r="IH591" s="84"/>
      <c r="II591" s="84"/>
      <c r="IJ591" s="84"/>
      <c r="IK591" s="84"/>
      <c r="IL591" s="84"/>
      <c r="IM591" s="84"/>
    </row>
    <row r="592" spans="1:247" s="88" customFormat="1" ht="14.25" customHeight="1" x14ac:dyDescent="0.25">
      <c r="A592" s="139"/>
      <c r="B592" s="139"/>
      <c r="C592" s="131"/>
      <c r="D592" s="120" t="s">
        <v>2511</v>
      </c>
      <c r="E592" s="121">
        <f>N592/O592</f>
        <v>0.47477064220183485</v>
      </c>
      <c r="F592" s="259"/>
      <c r="G592" s="122"/>
      <c r="H592" s="122"/>
      <c r="I592" s="123"/>
      <c r="J592" s="123"/>
      <c r="K592" s="123"/>
      <c r="L592" s="123"/>
      <c r="M592" s="123"/>
      <c r="N592" s="124">
        <f>SUM(N589:N591)</f>
        <v>207</v>
      </c>
      <c r="O592" s="124">
        <f>SUM(O589:O591)</f>
        <v>436</v>
      </c>
      <c r="P592" s="125"/>
      <c r="Q592" s="124"/>
      <c r="R592" s="84"/>
      <c r="S592" s="84"/>
      <c r="T592" s="84"/>
      <c r="U592" s="80"/>
      <c r="V592" s="80"/>
      <c r="W592" s="80"/>
      <c r="X592" s="84"/>
      <c r="Y592" s="84"/>
      <c r="Z592" s="84"/>
      <c r="AA592" s="84"/>
      <c r="AB592" s="84"/>
      <c r="AC592" s="84"/>
      <c r="AD592" s="84"/>
      <c r="AE592" s="84"/>
      <c r="AF592" s="84"/>
      <c r="AG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c r="BJ592" s="84"/>
      <c r="BK592" s="84"/>
      <c r="BL592" s="84"/>
      <c r="BM592" s="84"/>
      <c r="BN592" s="84"/>
      <c r="BO592" s="84"/>
      <c r="BP592" s="84"/>
      <c r="BQ592" s="84"/>
      <c r="BR592" s="84"/>
      <c r="BS592" s="84"/>
      <c r="BT592" s="84"/>
      <c r="BU592" s="84"/>
      <c r="BV592" s="84"/>
      <c r="BW592" s="84"/>
      <c r="BX592" s="84"/>
      <c r="BY592" s="84"/>
      <c r="BZ592" s="84"/>
      <c r="CA592" s="84"/>
      <c r="CB592" s="84"/>
      <c r="CC592" s="84"/>
      <c r="CD592" s="84"/>
      <c r="CE592" s="84"/>
      <c r="CF592" s="84"/>
      <c r="CG592" s="84"/>
      <c r="CH592" s="84"/>
      <c r="CI592" s="84"/>
      <c r="CJ592" s="84"/>
      <c r="CK592" s="84"/>
      <c r="CL592" s="84"/>
      <c r="CM592" s="84"/>
      <c r="CN592" s="84"/>
      <c r="CO592" s="84"/>
      <c r="CP592" s="84"/>
      <c r="CQ592" s="84"/>
      <c r="CR592" s="84"/>
      <c r="CS592" s="84"/>
      <c r="CT592" s="84"/>
      <c r="CU592" s="84"/>
      <c r="CV592" s="84"/>
      <c r="CW592" s="84"/>
      <c r="CX592" s="84"/>
      <c r="CY592" s="84"/>
      <c r="CZ592" s="84"/>
      <c r="DA592" s="84"/>
      <c r="DB592" s="84"/>
      <c r="DC592" s="84"/>
      <c r="DD592" s="84"/>
      <c r="DE592" s="84"/>
      <c r="DF592" s="84"/>
      <c r="DG592" s="84"/>
      <c r="DH592" s="84"/>
      <c r="DI592" s="84"/>
      <c r="DJ592" s="84"/>
      <c r="DK592" s="84"/>
      <c r="DL592" s="84"/>
      <c r="DM592" s="84"/>
      <c r="DN592" s="84"/>
      <c r="DO592" s="84"/>
      <c r="DP592" s="84"/>
      <c r="DQ592" s="84"/>
      <c r="DR592" s="84"/>
      <c r="DS592" s="84"/>
      <c r="DT592" s="84"/>
      <c r="DU592" s="84"/>
      <c r="DV592" s="84"/>
      <c r="DW592" s="84"/>
      <c r="DX592" s="84"/>
      <c r="DY592" s="84"/>
      <c r="DZ592" s="84"/>
      <c r="EA592" s="84"/>
      <c r="EB592" s="84"/>
      <c r="EC592" s="84"/>
      <c r="ED592" s="84"/>
      <c r="EE592" s="84"/>
      <c r="EF592" s="84"/>
      <c r="EG592" s="84"/>
      <c r="EH592" s="84"/>
      <c r="EI592" s="84"/>
      <c r="EJ592" s="84"/>
      <c r="EK592" s="84"/>
      <c r="EL592" s="84"/>
      <c r="EM592" s="84"/>
      <c r="EN592" s="84"/>
      <c r="EO592" s="84"/>
      <c r="EP592" s="84"/>
      <c r="EQ592" s="84"/>
      <c r="ER592" s="84"/>
      <c r="ES592" s="84"/>
      <c r="ET592" s="84"/>
      <c r="EU592" s="84"/>
      <c r="EV592" s="84"/>
      <c r="EW592" s="84"/>
      <c r="EX592" s="84"/>
      <c r="EY592" s="84"/>
      <c r="EZ592" s="84"/>
      <c r="FA592" s="84"/>
      <c r="FB592" s="84"/>
      <c r="FC592" s="84"/>
      <c r="FD592" s="84"/>
      <c r="FE592" s="84"/>
      <c r="FF592" s="84"/>
      <c r="FG592" s="84"/>
      <c r="FH592" s="84"/>
      <c r="FI592" s="84"/>
      <c r="FJ592" s="84"/>
      <c r="FK592" s="84"/>
      <c r="FL592" s="84"/>
      <c r="FM592" s="84"/>
      <c r="FN592" s="84"/>
      <c r="FO592" s="84"/>
      <c r="FP592" s="84"/>
      <c r="FQ592" s="84"/>
      <c r="FR592" s="84"/>
      <c r="FS592" s="84"/>
      <c r="FT592" s="84"/>
      <c r="FU592" s="84"/>
      <c r="FV592" s="84"/>
      <c r="FW592" s="84"/>
      <c r="FX592" s="84"/>
      <c r="FY592" s="84"/>
      <c r="FZ592" s="84"/>
      <c r="GA592" s="84"/>
      <c r="GB592" s="84"/>
      <c r="GC592" s="84"/>
      <c r="GD592" s="84"/>
      <c r="GE592" s="84"/>
      <c r="GF592" s="84"/>
      <c r="GG592" s="84"/>
      <c r="GH592" s="84"/>
      <c r="GI592" s="84"/>
      <c r="GJ592" s="84"/>
      <c r="GK592" s="84"/>
      <c r="GL592" s="84"/>
      <c r="GM592" s="84"/>
      <c r="GN592" s="84"/>
      <c r="GO592" s="84"/>
      <c r="GP592" s="84"/>
      <c r="GQ592" s="84"/>
      <c r="GR592" s="84"/>
      <c r="GS592" s="84"/>
      <c r="GT592" s="84"/>
      <c r="GU592" s="84"/>
      <c r="GV592" s="84"/>
      <c r="GW592" s="84"/>
      <c r="GX592" s="84"/>
      <c r="GY592" s="84"/>
      <c r="GZ592" s="84"/>
      <c r="HA592" s="84"/>
      <c r="HB592" s="84"/>
      <c r="HC592" s="84"/>
      <c r="HD592" s="84"/>
      <c r="HE592" s="84"/>
      <c r="HF592" s="84"/>
      <c r="HG592" s="84"/>
      <c r="HH592" s="84"/>
      <c r="HI592" s="84"/>
      <c r="HJ592" s="84"/>
      <c r="HK592" s="84"/>
      <c r="HL592" s="84"/>
      <c r="HM592" s="84"/>
      <c r="HN592" s="84"/>
      <c r="HO592" s="84"/>
      <c r="HP592" s="84"/>
      <c r="HQ592" s="84"/>
      <c r="HR592" s="84"/>
      <c r="HS592" s="84"/>
      <c r="HT592" s="84"/>
      <c r="HU592" s="84"/>
      <c r="HV592" s="84"/>
      <c r="HW592" s="84"/>
      <c r="HX592" s="84"/>
      <c r="HY592" s="84"/>
      <c r="HZ592" s="84"/>
      <c r="IA592" s="84"/>
      <c r="IB592" s="84"/>
      <c r="IC592" s="84"/>
      <c r="ID592" s="84"/>
      <c r="IE592" s="84"/>
      <c r="IF592" s="84"/>
      <c r="IG592" s="84"/>
      <c r="IH592" s="84"/>
      <c r="II592" s="84"/>
      <c r="IJ592" s="84"/>
      <c r="IK592" s="84"/>
      <c r="IL592" s="84"/>
      <c r="IM592" s="84"/>
    </row>
    <row r="593" spans="1:247" s="88" customFormat="1" ht="14.25" customHeight="1" x14ac:dyDescent="0.25">
      <c r="A593" s="140" t="s">
        <v>346</v>
      </c>
      <c r="B593" s="90" t="s">
        <v>611</v>
      </c>
      <c r="C593" s="238" t="s">
        <v>1825</v>
      </c>
      <c r="D593" s="140" t="s">
        <v>2546</v>
      </c>
      <c r="E593" s="87">
        <v>0.40699999999999997</v>
      </c>
      <c r="F593" s="260"/>
      <c r="G593" s="82" t="str">
        <f>IF(E593&gt;=40%,"X","")</f>
        <v>X</v>
      </c>
      <c r="H593" s="82" t="str">
        <f>IF(AND( E593&gt;=30%, E593 &lt;=39.99%),"X","")</f>
        <v/>
      </c>
      <c r="I593" s="83"/>
      <c r="J593" s="83"/>
      <c r="K593" s="83"/>
      <c r="L593" s="83"/>
      <c r="M593" s="83"/>
      <c r="N593" s="84">
        <v>315</v>
      </c>
      <c r="O593" s="84">
        <v>774</v>
      </c>
      <c r="P593" s="85">
        <v>43928</v>
      </c>
      <c r="Q593" s="84"/>
      <c r="R593" s="84"/>
      <c r="S593" s="84"/>
      <c r="T593" s="84"/>
      <c r="U593" s="80"/>
      <c r="V593" s="80"/>
      <c r="W593" s="80"/>
      <c r="X593" s="84"/>
      <c r="Y593" s="84"/>
      <c r="Z593" s="84"/>
      <c r="AA593" s="84"/>
      <c r="AB593" s="84"/>
      <c r="AC593" s="84"/>
      <c r="AD593" s="84"/>
      <c r="AE593" s="84"/>
      <c r="AF593" s="84"/>
      <c r="AG593" s="84"/>
      <c r="AH593" s="84"/>
      <c r="AJ593" s="84"/>
      <c r="AK593" s="84"/>
      <c r="AL593" s="84"/>
      <c r="AM593" s="84"/>
      <c r="AN593" s="84"/>
      <c r="AO593" s="84"/>
      <c r="AP593" s="84"/>
      <c r="AQ593" s="84"/>
      <c r="AR593" s="84"/>
      <c r="AS593" s="84"/>
      <c r="AT593" s="84"/>
      <c r="AU593" s="84"/>
      <c r="AV593" s="84"/>
      <c r="AW593" s="84"/>
      <c r="AX593" s="84"/>
      <c r="AY593" s="84"/>
      <c r="AZ593" s="84"/>
      <c r="BA593" s="84"/>
    </row>
    <row r="594" spans="1:247" s="88" customFormat="1" ht="14.25" customHeight="1" x14ac:dyDescent="0.25">
      <c r="A594" s="140" t="s">
        <v>346</v>
      </c>
      <c r="B594" s="90" t="s">
        <v>611</v>
      </c>
      <c r="C594" s="238" t="s">
        <v>1826</v>
      </c>
      <c r="D594" s="140" t="s">
        <v>612</v>
      </c>
      <c r="E594" s="87">
        <v>0.40360000000000001</v>
      </c>
      <c r="F594" s="260"/>
      <c r="G594" s="82" t="str">
        <f>IF(E594&gt;=40%,"X","")</f>
        <v>X</v>
      </c>
      <c r="H594" s="82" t="str">
        <f>IF(AND( E594&gt;=30%, E594 &lt;=39.99%),"X","")</f>
        <v/>
      </c>
      <c r="I594" s="83"/>
      <c r="J594" s="83"/>
      <c r="K594" s="83"/>
      <c r="L594" s="83"/>
      <c r="M594" s="83"/>
      <c r="N594" s="84">
        <v>155</v>
      </c>
      <c r="O594" s="84">
        <v>384</v>
      </c>
      <c r="P594" s="85">
        <v>43928</v>
      </c>
      <c r="Q594" s="84"/>
      <c r="R594" s="84"/>
      <c r="S594" s="84"/>
      <c r="T594" s="84"/>
      <c r="U594" s="80"/>
      <c r="V594" s="80"/>
      <c r="W594" s="80"/>
      <c r="X594" s="84"/>
      <c r="Y594" s="84"/>
      <c r="Z594" s="84"/>
      <c r="AA594" s="84"/>
      <c r="AB594" s="84"/>
      <c r="AC594" s="84"/>
      <c r="AD594" s="84"/>
      <c r="AE594" s="84"/>
      <c r="AF594" s="84"/>
      <c r="AG594" s="84"/>
      <c r="AH594" s="84"/>
      <c r="AJ594" s="84"/>
      <c r="AK594" s="84"/>
      <c r="AL594" s="84"/>
      <c r="AM594" s="84"/>
      <c r="AN594" s="84"/>
      <c r="AO594" s="84"/>
      <c r="AP594" s="84"/>
      <c r="AQ594" s="84"/>
      <c r="AR594" s="84"/>
      <c r="AS594" s="84"/>
      <c r="AT594" s="84"/>
      <c r="AU594" s="84"/>
      <c r="AV594" s="84"/>
      <c r="AW594" s="84"/>
      <c r="AX594" s="84"/>
      <c r="AY594" s="84"/>
      <c r="AZ594" s="84"/>
      <c r="BA594" s="84"/>
    </row>
    <row r="595" spans="1:247" s="88" customFormat="1" ht="14.25" customHeight="1" x14ac:dyDescent="0.25">
      <c r="A595" s="140" t="s">
        <v>346</v>
      </c>
      <c r="B595" s="90" t="s">
        <v>611</v>
      </c>
      <c r="C595" s="238" t="s">
        <v>1827</v>
      </c>
      <c r="D595" s="140" t="s">
        <v>613</v>
      </c>
      <c r="E595" s="87">
        <v>0.4521</v>
      </c>
      <c r="F595" s="260"/>
      <c r="G595" s="82" t="str">
        <f>IF(E595&gt;=40%,"X","")</f>
        <v>X</v>
      </c>
      <c r="H595" s="82" t="str">
        <f>IF(AND( E595&gt;=30%, E595 &lt;=39.99%),"X","")</f>
        <v/>
      </c>
      <c r="I595" s="83"/>
      <c r="J595" s="83"/>
      <c r="K595" s="83"/>
      <c r="L595" s="83"/>
      <c r="M595" s="83"/>
      <c r="N595" s="84">
        <v>170</v>
      </c>
      <c r="O595" s="84">
        <v>376</v>
      </c>
      <c r="P595" s="85">
        <v>43928</v>
      </c>
      <c r="Q595" s="84"/>
      <c r="R595" s="84"/>
      <c r="S595" s="84"/>
      <c r="T595" s="84"/>
      <c r="U595" s="80"/>
      <c r="V595" s="80"/>
      <c r="W595" s="80"/>
      <c r="X595" s="84"/>
      <c r="Y595" s="84"/>
      <c r="Z595" s="84"/>
      <c r="AA595" s="84"/>
      <c r="AB595" s="84"/>
      <c r="AC595" s="84"/>
      <c r="AD595" s="84"/>
      <c r="AE595" s="84"/>
      <c r="AF595" s="84"/>
      <c r="AG595" s="84"/>
      <c r="AH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c r="BJ595" s="84"/>
      <c r="BK595" s="84"/>
      <c r="BL595" s="84"/>
      <c r="BM595" s="84"/>
      <c r="BN595" s="84"/>
      <c r="BO595" s="84"/>
      <c r="BP595" s="84"/>
      <c r="BQ595" s="84"/>
      <c r="BR595" s="84"/>
      <c r="BS595" s="84"/>
      <c r="BT595" s="84"/>
      <c r="BU595" s="84"/>
      <c r="BV595" s="84"/>
      <c r="BW595" s="84"/>
      <c r="BX595" s="84"/>
      <c r="BY595" s="84"/>
      <c r="BZ595" s="84"/>
      <c r="CA595" s="84"/>
      <c r="CB595" s="84"/>
      <c r="CC595" s="84"/>
      <c r="CD595" s="84"/>
      <c r="CE595" s="84"/>
      <c r="CF595" s="84"/>
      <c r="CG595" s="84"/>
      <c r="CH595" s="84"/>
      <c r="CI595" s="84"/>
      <c r="CJ595" s="84"/>
      <c r="CK595" s="84"/>
      <c r="CL595" s="84"/>
      <c r="CM595" s="84"/>
      <c r="CN595" s="84"/>
      <c r="CO595" s="84"/>
      <c r="CP595" s="84"/>
      <c r="CQ595" s="84"/>
      <c r="CR595" s="84"/>
      <c r="CS595" s="84"/>
      <c r="CT595" s="84"/>
      <c r="CU595" s="84"/>
      <c r="CV595" s="84"/>
      <c r="CW595" s="84"/>
      <c r="CX595" s="84"/>
      <c r="CY595" s="84"/>
      <c r="CZ595" s="84"/>
      <c r="DA595" s="84"/>
      <c r="DB595" s="84"/>
      <c r="DC595" s="84"/>
      <c r="DD595" s="84"/>
      <c r="DE595" s="84"/>
      <c r="DF595" s="84"/>
      <c r="DG595" s="84"/>
      <c r="DH595" s="84"/>
      <c r="DI595" s="84"/>
      <c r="DJ595" s="84"/>
      <c r="DK595" s="84"/>
      <c r="DL595" s="84"/>
      <c r="DM595" s="84"/>
      <c r="DN595" s="84"/>
      <c r="DO595" s="84"/>
      <c r="DP595" s="84"/>
      <c r="DQ595" s="84"/>
      <c r="DR595" s="84"/>
      <c r="DS595" s="84"/>
      <c r="DT595" s="84"/>
      <c r="DU595" s="84"/>
      <c r="DV595" s="84"/>
      <c r="DW595" s="84"/>
      <c r="DX595" s="84"/>
      <c r="DY595" s="84"/>
      <c r="DZ595" s="84"/>
      <c r="EA595" s="84"/>
      <c r="EB595" s="84"/>
      <c r="EC595" s="84"/>
      <c r="ED595" s="84"/>
      <c r="EE595" s="84"/>
      <c r="EF595" s="84"/>
      <c r="EG595" s="84"/>
      <c r="EH595" s="84"/>
      <c r="EI595" s="84"/>
      <c r="EJ595" s="84"/>
      <c r="EK595" s="84"/>
      <c r="EL595" s="84"/>
      <c r="EM595" s="84"/>
      <c r="EN595" s="84"/>
      <c r="EO595" s="84"/>
      <c r="EP595" s="84"/>
      <c r="EQ595" s="84"/>
      <c r="ER595" s="84"/>
      <c r="ES595" s="84"/>
      <c r="ET595" s="84"/>
      <c r="EU595" s="84"/>
      <c r="EV595" s="84"/>
      <c r="EW595" s="84"/>
      <c r="EX595" s="84"/>
      <c r="EY595" s="84"/>
      <c r="EZ595" s="84"/>
      <c r="FA595" s="84"/>
      <c r="FB595" s="84"/>
      <c r="FC595" s="84"/>
      <c r="FD595" s="84"/>
      <c r="FE595" s="84"/>
      <c r="FF595" s="84"/>
      <c r="FG595" s="84"/>
      <c r="FH595" s="84"/>
      <c r="FI595" s="84"/>
      <c r="FJ595" s="84"/>
      <c r="FK595" s="84"/>
      <c r="FL595" s="84"/>
      <c r="FM595" s="84"/>
      <c r="FN595" s="84"/>
      <c r="FO595" s="84"/>
      <c r="FP595" s="84"/>
      <c r="FQ595" s="84"/>
      <c r="FR595" s="84"/>
      <c r="FS595" s="84"/>
      <c r="FT595" s="84"/>
      <c r="FU595" s="84"/>
      <c r="FV595" s="84"/>
      <c r="FW595" s="84"/>
      <c r="FX595" s="84"/>
      <c r="FY595" s="84"/>
      <c r="FZ595" s="84"/>
      <c r="GA595" s="84"/>
      <c r="GB595" s="84"/>
      <c r="GC595" s="84"/>
      <c r="GD595" s="84"/>
      <c r="GE595" s="84"/>
      <c r="GF595" s="84"/>
      <c r="GG595" s="84"/>
      <c r="GH595" s="84"/>
      <c r="GI595" s="84"/>
      <c r="GJ595" s="84"/>
      <c r="GK595" s="84"/>
      <c r="GL595" s="84"/>
      <c r="GM595" s="84"/>
      <c r="GN595" s="84"/>
      <c r="GO595" s="84"/>
      <c r="GP595" s="84"/>
      <c r="GQ595" s="84"/>
      <c r="GR595" s="84"/>
      <c r="GS595" s="84"/>
      <c r="GT595" s="84"/>
      <c r="GU595" s="84"/>
      <c r="GV595" s="84"/>
      <c r="GW595" s="84"/>
      <c r="GX595" s="84"/>
      <c r="GY595" s="84"/>
      <c r="GZ595" s="84"/>
      <c r="HA595" s="84"/>
      <c r="HB595" s="84"/>
      <c r="HC595" s="84"/>
      <c r="HD595" s="84"/>
      <c r="HE595" s="84"/>
      <c r="HF595" s="84"/>
      <c r="HG595" s="84"/>
      <c r="HH595" s="84"/>
      <c r="HI595" s="84"/>
      <c r="HJ595" s="84"/>
      <c r="HK595" s="84"/>
      <c r="HL595" s="84"/>
      <c r="HM595" s="84"/>
      <c r="HN595" s="84"/>
      <c r="HO595" s="84"/>
      <c r="HP595" s="84"/>
      <c r="HQ595" s="84"/>
      <c r="HR595" s="84"/>
      <c r="HS595" s="84"/>
      <c r="HT595" s="84"/>
      <c r="HU595" s="84"/>
      <c r="HV595" s="84"/>
      <c r="HW595" s="84"/>
      <c r="HX595" s="84"/>
      <c r="HY595" s="84"/>
      <c r="HZ595" s="84"/>
      <c r="IA595" s="84"/>
      <c r="IB595" s="84"/>
      <c r="IC595" s="84"/>
      <c r="ID595" s="84"/>
      <c r="IE595" s="84"/>
      <c r="IF595" s="84"/>
      <c r="IG595" s="84"/>
      <c r="IH595" s="84"/>
      <c r="II595" s="84"/>
      <c r="IJ595" s="84"/>
      <c r="IK595" s="84"/>
      <c r="IL595" s="84"/>
      <c r="IM595" s="84"/>
    </row>
    <row r="596" spans="1:247" s="88" customFormat="1" ht="14.25" customHeight="1" x14ac:dyDescent="0.25">
      <c r="A596" s="140" t="s">
        <v>346</v>
      </c>
      <c r="B596" s="90" t="s">
        <v>611</v>
      </c>
      <c r="C596" s="238" t="s">
        <v>1828</v>
      </c>
      <c r="D596" s="140" t="s">
        <v>2547</v>
      </c>
      <c r="E596" s="87">
        <v>0.39129999999999998</v>
      </c>
      <c r="F596" s="260"/>
      <c r="G596" s="82"/>
      <c r="H596" s="82" t="s">
        <v>22</v>
      </c>
      <c r="I596" s="83"/>
      <c r="J596" s="83"/>
      <c r="K596" s="83"/>
      <c r="L596" s="83"/>
      <c r="M596" s="83"/>
      <c r="N596" s="84">
        <v>153</v>
      </c>
      <c r="O596" s="84">
        <v>391</v>
      </c>
      <c r="P596" s="85">
        <v>43928</v>
      </c>
      <c r="Q596" s="84"/>
      <c r="R596" s="84"/>
      <c r="S596" s="84"/>
      <c r="T596" s="84"/>
      <c r="U596" s="80"/>
      <c r="V596" s="80"/>
      <c r="W596" s="80"/>
      <c r="X596" s="84"/>
      <c r="Y596" s="84"/>
      <c r="Z596" s="84"/>
      <c r="AA596" s="84"/>
      <c r="AB596" s="84"/>
      <c r="AC596" s="84"/>
      <c r="AD596" s="84"/>
      <c r="AE596" s="84"/>
      <c r="AF596" s="84"/>
      <c r="AG596" s="84"/>
      <c r="AH596" s="84"/>
      <c r="AJ596" s="84"/>
      <c r="AL596" s="84"/>
      <c r="AM596" s="84"/>
      <c r="AN596" s="84"/>
      <c r="AO596" s="84"/>
      <c r="AP596" s="84"/>
      <c r="AQ596" s="84"/>
      <c r="AR596" s="84"/>
      <c r="AS596" s="84"/>
      <c r="AT596" s="84"/>
      <c r="AU596" s="84"/>
      <c r="AV596" s="84"/>
      <c r="AW596" s="84"/>
      <c r="AX596" s="84"/>
      <c r="AY596" s="84"/>
      <c r="AZ596" s="84"/>
      <c r="BA596" s="84"/>
      <c r="BB596" s="84"/>
      <c r="BC596" s="84"/>
      <c r="BD596" s="84"/>
      <c r="BE596" s="84"/>
      <c r="BF596" s="84"/>
      <c r="BG596" s="84"/>
      <c r="BH596" s="84"/>
      <c r="BI596" s="84"/>
      <c r="BJ596" s="84"/>
      <c r="BK596" s="84"/>
      <c r="BL596" s="84"/>
      <c r="BM596" s="84"/>
      <c r="BN596" s="84"/>
      <c r="BO596" s="84"/>
      <c r="BP596" s="84"/>
      <c r="BQ596" s="84"/>
      <c r="BR596" s="84"/>
      <c r="BS596" s="84"/>
      <c r="BT596" s="84"/>
      <c r="BU596" s="84"/>
      <c r="BV596" s="84"/>
      <c r="BW596" s="84"/>
      <c r="BX596" s="84"/>
      <c r="BY596" s="84"/>
      <c r="BZ596" s="84"/>
      <c r="CA596" s="84"/>
      <c r="CB596" s="84"/>
      <c r="CC596" s="84"/>
      <c r="CD596" s="84"/>
      <c r="CE596" s="84"/>
      <c r="CF596" s="84"/>
      <c r="CG596" s="84"/>
      <c r="CH596" s="84"/>
      <c r="CI596" s="84"/>
      <c r="CJ596" s="84"/>
      <c r="CK596" s="84"/>
      <c r="CL596" s="84"/>
      <c r="CM596" s="84"/>
      <c r="CN596" s="84"/>
      <c r="CO596" s="84"/>
      <c r="CP596" s="84"/>
      <c r="CQ596" s="84"/>
      <c r="CR596" s="84"/>
      <c r="CS596" s="84"/>
      <c r="CT596" s="84"/>
      <c r="CU596" s="84"/>
      <c r="CV596" s="84"/>
      <c r="CW596" s="84"/>
      <c r="CX596" s="84"/>
      <c r="CY596" s="84"/>
      <c r="CZ596" s="84"/>
      <c r="DA596" s="84"/>
      <c r="DB596" s="84"/>
      <c r="DC596" s="84"/>
      <c r="DD596" s="84"/>
      <c r="DE596" s="84"/>
      <c r="DF596" s="84"/>
      <c r="DG596" s="84"/>
      <c r="DH596" s="84"/>
      <c r="DI596" s="84"/>
      <c r="DJ596" s="84"/>
      <c r="DK596" s="84"/>
      <c r="DL596" s="84"/>
      <c r="DM596" s="84"/>
      <c r="DN596" s="84"/>
      <c r="DO596" s="84"/>
      <c r="DP596" s="84"/>
      <c r="DQ596" s="84"/>
      <c r="DR596" s="84"/>
      <c r="DS596" s="84"/>
      <c r="DT596" s="84"/>
      <c r="DU596" s="84"/>
      <c r="DV596" s="84"/>
      <c r="DW596" s="84"/>
      <c r="DX596" s="84"/>
      <c r="DY596" s="84"/>
      <c r="DZ596" s="84"/>
      <c r="EA596" s="84"/>
      <c r="EB596" s="84"/>
      <c r="EC596" s="84"/>
      <c r="ED596" s="84"/>
      <c r="EE596" s="84"/>
      <c r="EF596" s="84"/>
      <c r="EG596" s="84"/>
      <c r="EH596" s="84"/>
      <c r="EI596" s="84"/>
      <c r="EJ596" s="84"/>
      <c r="EK596" s="84"/>
      <c r="EL596" s="84"/>
      <c r="EM596" s="84"/>
      <c r="EN596" s="84"/>
      <c r="EO596" s="84"/>
      <c r="EP596" s="84"/>
      <c r="EQ596" s="84"/>
      <c r="ER596" s="84"/>
      <c r="ES596" s="84"/>
      <c r="ET596" s="84"/>
      <c r="EU596" s="84"/>
      <c r="EV596" s="84"/>
      <c r="EW596" s="84"/>
      <c r="EX596" s="84"/>
      <c r="EY596" s="84"/>
      <c r="EZ596" s="84"/>
      <c r="FA596" s="84"/>
      <c r="FB596" s="84"/>
      <c r="FC596" s="84"/>
      <c r="FD596" s="84"/>
      <c r="FE596" s="84"/>
      <c r="FF596" s="84"/>
      <c r="FG596" s="84"/>
      <c r="FH596" s="84"/>
      <c r="FI596" s="84"/>
      <c r="FJ596" s="84"/>
      <c r="FK596" s="84"/>
      <c r="FL596" s="84"/>
      <c r="FM596" s="84"/>
      <c r="FN596" s="84"/>
      <c r="FO596" s="84"/>
      <c r="FP596" s="84"/>
      <c r="FQ596" s="84"/>
      <c r="FR596" s="84"/>
      <c r="FS596" s="84"/>
      <c r="FT596" s="84"/>
      <c r="FU596" s="84"/>
      <c r="FV596" s="84"/>
      <c r="FW596" s="84"/>
      <c r="FX596" s="84"/>
      <c r="FY596" s="84"/>
      <c r="FZ596" s="84"/>
      <c r="GA596" s="84"/>
      <c r="GB596" s="84"/>
      <c r="GC596" s="84"/>
      <c r="GD596" s="84"/>
      <c r="GE596" s="84"/>
      <c r="GF596" s="84"/>
      <c r="GG596" s="84"/>
      <c r="GH596" s="84"/>
      <c r="GI596" s="84"/>
      <c r="GJ596" s="84"/>
      <c r="GK596" s="84"/>
      <c r="GL596" s="84"/>
      <c r="GM596" s="84"/>
      <c r="GN596" s="84"/>
      <c r="GO596" s="84"/>
      <c r="GP596" s="84"/>
      <c r="GQ596" s="84"/>
      <c r="GR596" s="84"/>
      <c r="GS596" s="84"/>
      <c r="GT596" s="84"/>
      <c r="GU596" s="84"/>
      <c r="GV596" s="84"/>
      <c r="GW596" s="84"/>
      <c r="GX596" s="84"/>
      <c r="GY596" s="84"/>
      <c r="GZ596" s="84"/>
      <c r="HA596" s="84"/>
      <c r="HB596" s="84"/>
      <c r="HC596" s="84"/>
      <c r="HD596" s="84"/>
      <c r="HE596" s="84"/>
      <c r="HF596" s="84"/>
      <c r="HG596" s="84"/>
      <c r="HH596" s="84"/>
      <c r="HI596" s="84"/>
      <c r="HJ596" s="84"/>
      <c r="HK596" s="84"/>
      <c r="HL596" s="84"/>
      <c r="HM596" s="84"/>
      <c r="HN596" s="84"/>
      <c r="HO596" s="84"/>
      <c r="HP596" s="84"/>
      <c r="HQ596" s="84"/>
      <c r="HR596" s="84"/>
      <c r="HS596" s="84"/>
      <c r="HT596" s="84"/>
      <c r="HU596" s="84"/>
      <c r="HV596" s="84"/>
      <c r="HW596" s="84"/>
      <c r="HX596" s="84"/>
      <c r="HY596" s="84"/>
      <c r="HZ596" s="84"/>
      <c r="IA596" s="84"/>
      <c r="IB596" s="84"/>
      <c r="IC596" s="84"/>
      <c r="ID596" s="84"/>
      <c r="IE596" s="84"/>
      <c r="IF596" s="84"/>
      <c r="IG596" s="84"/>
      <c r="IH596" s="84"/>
      <c r="II596" s="84"/>
      <c r="IJ596" s="84"/>
      <c r="IK596" s="84"/>
      <c r="IL596" s="84"/>
      <c r="IM596" s="84"/>
    </row>
    <row r="597" spans="1:247" s="88" customFormat="1" ht="14.25" customHeight="1" x14ac:dyDescent="0.25">
      <c r="A597" s="140" t="s">
        <v>346</v>
      </c>
      <c r="B597" s="90" t="s">
        <v>611</v>
      </c>
      <c r="C597" s="238" t="s">
        <v>1829</v>
      </c>
      <c r="D597" s="140" t="s">
        <v>614</v>
      </c>
      <c r="E597" s="87">
        <v>0.33</v>
      </c>
      <c r="F597" s="260"/>
      <c r="G597" s="82"/>
      <c r="H597" s="82" t="s">
        <v>22</v>
      </c>
      <c r="I597" s="83"/>
      <c r="J597" s="83"/>
      <c r="K597" s="83"/>
      <c r="L597" s="83"/>
      <c r="M597" s="83"/>
      <c r="N597" s="84">
        <v>196</v>
      </c>
      <c r="O597" s="84">
        <v>594</v>
      </c>
      <c r="P597" s="85">
        <v>43928</v>
      </c>
      <c r="Q597" s="84"/>
      <c r="R597" s="84"/>
      <c r="S597" s="84"/>
      <c r="T597" s="84"/>
      <c r="U597" s="80"/>
      <c r="V597" s="80"/>
      <c r="W597" s="80"/>
      <c r="X597" s="84"/>
      <c r="Y597" s="84"/>
      <c r="Z597" s="84"/>
      <c r="AA597" s="84"/>
      <c r="AB597" s="84"/>
      <c r="AC597" s="84"/>
      <c r="AD597" s="84"/>
      <c r="AE597" s="84"/>
      <c r="AF597" s="84"/>
      <c r="AG597" s="84"/>
      <c r="AH597" s="84"/>
      <c r="AI597" s="84"/>
      <c r="AJ597" s="84"/>
      <c r="AL597" s="84"/>
      <c r="AM597" s="84"/>
      <c r="AN597" s="84"/>
      <c r="AO597" s="84"/>
      <c r="AP597" s="84"/>
      <c r="AQ597" s="84"/>
      <c r="AR597" s="84"/>
      <c r="AS597" s="84"/>
      <c r="AT597" s="84"/>
      <c r="AU597" s="84"/>
      <c r="AV597" s="84"/>
      <c r="AW597" s="84"/>
      <c r="AX597" s="84"/>
      <c r="AY597" s="84"/>
      <c r="AZ597" s="84"/>
      <c r="BA597" s="84"/>
      <c r="BB597" s="84"/>
      <c r="BC597" s="84"/>
      <c r="BD597" s="84"/>
      <c r="BE597" s="84"/>
      <c r="BF597" s="84"/>
      <c r="BG597" s="84"/>
      <c r="BH597" s="84"/>
      <c r="BI597" s="84"/>
      <c r="BJ597" s="84"/>
      <c r="BK597" s="84"/>
      <c r="BL597" s="84"/>
      <c r="BM597" s="84"/>
      <c r="BN597" s="84"/>
      <c r="BO597" s="84"/>
      <c r="BP597" s="84"/>
      <c r="BQ597" s="84"/>
      <c r="BR597" s="84"/>
      <c r="BS597" s="84"/>
      <c r="BT597" s="84"/>
      <c r="BU597" s="84"/>
      <c r="BV597" s="84"/>
      <c r="BW597" s="84"/>
      <c r="BX597" s="84"/>
      <c r="BY597" s="84"/>
      <c r="BZ597" s="84"/>
      <c r="CA597" s="84"/>
      <c r="CB597" s="84"/>
      <c r="CC597" s="84"/>
      <c r="CD597" s="84"/>
      <c r="CE597" s="84"/>
      <c r="CF597" s="84"/>
      <c r="CG597" s="84"/>
      <c r="CH597" s="84"/>
      <c r="CI597" s="84"/>
      <c r="CJ597" s="84"/>
      <c r="CK597" s="84"/>
      <c r="CL597" s="84"/>
      <c r="CM597" s="84"/>
      <c r="CN597" s="84"/>
      <c r="CO597" s="84"/>
      <c r="CP597" s="84"/>
      <c r="CQ597" s="84"/>
      <c r="CR597" s="84"/>
      <c r="CS597" s="84"/>
      <c r="CT597" s="84"/>
      <c r="CU597" s="84"/>
      <c r="CV597" s="84"/>
      <c r="CW597" s="84"/>
      <c r="CX597" s="84"/>
      <c r="CY597" s="84"/>
      <c r="CZ597" s="84"/>
      <c r="DA597" s="84"/>
      <c r="DB597" s="84"/>
      <c r="DC597" s="84"/>
      <c r="DD597" s="84"/>
      <c r="DE597" s="84"/>
      <c r="DF597" s="84"/>
      <c r="DG597" s="84"/>
      <c r="DH597" s="84"/>
      <c r="DI597" s="84"/>
      <c r="DJ597" s="84"/>
      <c r="DK597" s="84"/>
      <c r="DL597" s="84"/>
      <c r="DM597" s="84"/>
      <c r="DN597" s="84"/>
      <c r="DO597" s="84"/>
      <c r="DP597" s="84"/>
      <c r="DQ597" s="84"/>
      <c r="DR597" s="84"/>
      <c r="DS597" s="84"/>
      <c r="DT597" s="84"/>
      <c r="DU597" s="84"/>
      <c r="DV597" s="84"/>
      <c r="DW597" s="84"/>
      <c r="DX597" s="84"/>
      <c r="DY597" s="84"/>
      <c r="DZ597" s="84"/>
      <c r="EA597" s="84"/>
      <c r="EB597" s="84"/>
      <c r="EC597" s="84"/>
      <c r="ED597" s="84"/>
      <c r="EE597" s="84"/>
      <c r="EF597" s="84"/>
      <c r="EG597" s="84"/>
      <c r="EH597" s="84"/>
      <c r="EI597" s="84"/>
      <c r="EJ597" s="84"/>
      <c r="EK597" s="84"/>
      <c r="EL597" s="84"/>
      <c r="EM597" s="84"/>
      <c r="EN597" s="84"/>
      <c r="EO597" s="84"/>
      <c r="EP597" s="84"/>
      <c r="EQ597" s="84"/>
      <c r="ER597" s="84"/>
      <c r="ES597" s="84"/>
      <c r="ET597" s="84"/>
      <c r="EU597" s="84"/>
      <c r="EV597" s="84"/>
      <c r="EW597" s="84"/>
      <c r="EX597" s="84"/>
      <c r="EY597" s="84"/>
      <c r="EZ597" s="84"/>
      <c r="FA597" s="84"/>
      <c r="FB597" s="84"/>
      <c r="FC597" s="84"/>
      <c r="FD597" s="84"/>
      <c r="FE597" s="84"/>
      <c r="FF597" s="84"/>
      <c r="FG597" s="84"/>
      <c r="FH597" s="84"/>
      <c r="FI597" s="84"/>
      <c r="FJ597" s="84"/>
      <c r="FK597" s="84"/>
      <c r="FL597" s="84"/>
      <c r="FM597" s="84"/>
      <c r="FN597" s="84"/>
      <c r="FO597" s="84"/>
      <c r="FP597" s="84"/>
      <c r="FQ597" s="84"/>
      <c r="FR597" s="84"/>
      <c r="FS597" s="84"/>
      <c r="FT597" s="84"/>
      <c r="FU597" s="84"/>
      <c r="FV597" s="84"/>
      <c r="FW597" s="84"/>
      <c r="FX597" s="84"/>
      <c r="FY597" s="84"/>
      <c r="FZ597" s="84"/>
      <c r="GA597" s="84"/>
      <c r="GB597" s="84"/>
      <c r="GC597" s="84"/>
      <c r="GD597" s="84"/>
      <c r="GE597" s="84"/>
      <c r="GF597" s="84"/>
      <c r="GG597" s="84"/>
      <c r="GH597" s="84"/>
      <c r="GI597" s="84"/>
      <c r="GJ597" s="84"/>
      <c r="GK597" s="84"/>
      <c r="GL597" s="84"/>
      <c r="GM597" s="84"/>
      <c r="GN597" s="84"/>
      <c r="GO597" s="84"/>
      <c r="GP597" s="84"/>
      <c r="GQ597" s="84"/>
      <c r="GR597" s="84"/>
      <c r="GS597" s="84"/>
      <c r="GT597" s="84"/>
      <c r="GU597" s="84"/>
      <c r="GV597" s="84"/>
      <c r="GW597" s="84"/>
      <c r="GX597" s="84"/>
      <c r="GY597" s="84"/>
      <c r="GZ597" s="84"/>
      <c r="HA597" s="84"/>
      <c r="HB597" s="84"/>
      <c r="HC597" s="84"/>
      <c r="HD597" s="84"/>
      <c r="HE597" s="84"/>
      <c r="HF597" s="84"/>
      <c r="HG597" s="84"/>
      <c r="HH597" s="84"/>
      <c r="HI597" s="84"/>
      <c r="HJ597" s="84"/>
      <c r="HK597" s="84"/>
      <c r="HL597" s="84"/>
      <c r="HM597" s="84"/>
      <c r="HN597" s="84"/>
      <c r="HO597" s="84"/>
      <c r="HP597" s="84"/>
      <c r="HQ597" s="84"/>
      <c r="HR597" s="84"/>
      <c r="HS597" s="84"/>
      <c r="HT597" s="84"/>
      <c r="HU597" s="84"/>
      <c r="HV597" s="84"/>
      <c r="HW597" s="84"/>
      <c r="HX597" s="84"/>
      <c r="HY597" s="84"/>
      <c r="HZ597" s="84"/>
      <c r="IA597" s="84"/>
      <c r="IB597" s="84"/>
      <c r="IC597" s="84"/>
      <c r="ID597" s="84"/>
      <c r="IE597" s="84"/>
      <c r="IF597" s="84"/>
      <c r="IG597" s="84"/>
      <c r="IH597" s="84"/>
      <c r="II597" s="84"/>
      <c r="IJ597" s="84"/>
      <c r="IK597" s="84"/>
      <c r="IL597" s="84"/>
      <c r="IM597" s="84"/>
    </row>
    <row r="598" spans="1:247" s="88" customFormat="1" ht="14.25" customHeight="1" x14ac:dyDescent="0.25">
      <c r="A598" s="90" t="s">
        <v>346</v>
      </c>
      <c r="B598" s="90" t="s">
        <v>611</v>
      </c>
      <c r="C598" s="79" t="s">
        <v>484</v>
      </c>
      <c r="D598" s="79" t="s">
        <v>1285</v>
      </c>
      <c r="E598" s="80">
        <v>0.46010000000000001</v>
      </c>
      <c r="F598" s="260"/>
      <c r="G598" s="82" t="str">
        <f>IF(E598&gt;=40%,"X","")</f>
        <v>X</v>
      </c>
      <c r="H598" s="82" t="str">
        <f>IF(AND( E598&gt;=30%, E598 &lt;=39.99%),"X","")</f>
        <v/>
      </c>
      <c r="I598" s="83"/>
      <c r="J598" s="83"/>
      <c r="K598" s="83"/>
      <c r="L598" s="83"/>
      <c r="M598" s="83"/>
      <c r="N598" s="84">
        <v>219</v>
      </c>
      <c r="O598" s="84">
        <v>476</v>
      </c>
      <c r="P598" s="85">
        <v>43949</v>
      </c>
      <c r="Q598" s="84"/>
      <c r="R598" s="84"/>
      <c r="S598" s="84"/>
      <c r="T598" s="84"/>
      <c r="U598" s="80"/>
      <c r="V598" s="80"/>
      <c r="W598" s="80"/>
      <c r="X598" s="84"/>
      <c r="Y598" s="84"/>
      <c r="Z598" s="84"/>
      <c r="AA598" s="84"/>
      <c r="AB598" s="84"/>
      <c r="AC598" s="84"/>
      <c r="AD598" s="84"/>
      <c r="AE598" s="84"/>
      <c r="AF598" s="84"/>
      <c r="AG598" s="84"/>
      <c r="AH598" s="84"/>
      <c r="AI598" s="84"/>
      <c r="AJ598" s="84"/>
      <c r="AL598" s="84"/>
      <c r="AM598" s="84"/>
      <c r="AN598" s="84"/>
      <c r="AO598" s="84"/>
      <c r="AP598" s="84"/>
      <c r="AQ598" s="84"/>
      <c r="AR598" s="84"/>
      <c r="AS598" s="84"/>
      <c r="AT598" s="84"/>
      <c r="AU598" s="84"/>
      <c r="AV598" s="84"/>
      <c r="AW598" s="84"/>
      <c r="AX598" s="84"/>
      <c r="AY598" s="84"/>
      <c r="AZ598" s="84"/>
      <c r="BA598" s="84"/>
      <c r="BB598" s="84"/>
      <c r="BC598" s="84"/>
      <c r="BD598" s="84"/>
      <c r="BE598" s="84"/>
      <c r="BF598" s="84"/>
      <c r="BG598" s="84"/>
      <c r="BH598" s="84"/>
      <c r="BI598" s="84"/>
      <c r="BJ598" s="84"/>
      <c r="BK598" s="84"/>
      <c r="BL598" s="84"/>
      <c r="BM598" s="84"/>
      <c r="BN598" s="84"/>
      <c r="BO598" s="84"/>
      <c r="BP598" s="84"/>
      <c r="BQ598" s="84"/>
      <c r="BR598" s="84"/>
      <c r="BS598" s="84"/>
      <c r="BT598" s="84"/>
      <c r="BU598" s="84"/>
      <c r="BV598" s="84"/>
      <c r="BW598" s="84"/>
      <c r="BX598" s="84"/>
      <c r="BY598" s="84"/>
      <c r="BZ598" s="84"/>
      <c r="CA598" s="84"/>
      <c r="CB598" s="84"/>
      <c r="CC598" s="84"/>
      <c r="CD598" s="84"/>
      <c r="CE598" s="84"/>
      <c r="CF598" s="84"/>
      <c r="CG598" s="84"/>
      <c r="CH598" s="84"/>
      <c r="CI598" s="84"/>
      <c r="CJ598" s="84"/>
      <c r="CK598" s="84"/>
      <c r="CL598" s="84"/>
      <c r="CM598" s="84"/>
      <c r="CN598" s="84"/>
      <c r="CO598" s="84"/>
      <c r="CP598" s="84"/>
      <c r="CQ598" s="84"/>
      <c r="CR598" s="84"/>
      <c r="CS598" s="84"/>
      <c r="CT598" s="84"/>
      <c r="CU598" s="84"/>
      <c r="CV598" s="84"/>
      <c r="CW598" s="84"/>
      <c r="CX598" s="84"/>
      <c r="CY598" s="84"/>
      <c r="CZ598" s="84"/>
      <c r="DA598" s="84"/>
      <c r="DB598" s="84"/>
      <c r="DC598" s="84"/>
      <c r="DD598" s="84"/>
      <c r="DE598" s="84"/>
      <c r="DF598" s="84"/>
      <c r="DG598" s="84"/>
      <c r="DH598" s="84"/>
      <c r="DI598" s="84"/>
      <c r="DJ598" s="84"/>
      <c r="DK598" s="84"/>
      <c r="DL598" s="84"/>
      <c r="DM598" s="84"/>
      <c r="DN598" s="84"/>
      <c r="DO598" s="84"/>
      <c r="DP598" s="84"/>
      <c r="DQ598" s="84"/>
      <c r="DR598" s="84"/>
      <c r="DS598" s="84"/>
      <c r="DT598" s="84"/>
      <c r="DU598" s="84"/>
      <c r="DV598" s="84"/>
      <c r="DW598" s="84"/>
      <c r="DX598" s="84"/>
      <c r="DY598" s="84"/>
      <c r="DZ598" s="84"/>
      <c r="EA598" s="84"/>
      <c r="EB598" s="84"/>
      <c r="EC598" s="84"/>
      <c r="ED598" s="84"/>
      <c r="EE598" s="84"/>
      <c r="EF598" s="84"/>
      <c r="EG598" s="84"/>
      <c r="EH598" s="84"/>
      <c r="EI598" s="84"/>
      <c r="EJ598" s="84"/>
      <c r="EK598" s="84"/>
      <c r="EL598" s="84"/>
      <c r="EM598" s="84"/>
      <c r="EN598" s="84"/>
      <c r="EO598" s="84"/>
      <c r="EP598" s="84"/>
      <c r="EQ598" s="84"/>
      <c r="ER598" s="84"/>
      <c r="ES598" s="84"/>
      <c r="ET598" s="84"/>
      <c r="EU598" s="84"/>
      <c r="EV598" s="84"/>
      <c r="EW598" s="84"/>
      <c r="EX598" s="84"/>
      <c r="EY598" s="84"/>
      <c r="EZ598" s="84"/>
      <c r="FA598" s="84"/>
      <c r="FB598" s="84"/>
      <c r="FC598" s="84"/>
      <c r="FD598" s="84"/>
      <c r="FE598" s="84"/>
      <c r="FF598" s="84"/>
      <c r="FG598" s="84"/>
      <c r="FH598" s="84"/>
      <c r="FI598" s="84"/>
      <c r="FJ598" s="84"/>
      <c r="FK598" s="84"/>
      <c r="FL598" s="84"/>
      <c r="FM598" s="84"/>
      <c r="FN598" s="84"/>
      <c r="FO598" s="84"/>
      <c r="FP598" s="84"/>
      <c r="FQ598" s="84"/>
      <c r="FR598" s="84"/>
      <c r="FS598" s="84"/>
      <c r="FT598" s="84"/>
      <c r="FU598" s="84"/>
      <c r="FV598" s="84"/>
      <c r="FW598" s="84"/>
      <c r="FX598" s="84"/>
      <c r="FY598" s="84"/>
      <c r="FZ598" s="84"/>
      <c r="GA598" s="84"/>
      <c r="GB598" s="84"/>
      <c r="GC598" s="84"/>
      <c r="GD598" s="84"/>
      <c r="GE598" s="84"/>
      <c r="GF598" s="84"/>
      <c r="GG598" s="84"/>
      <c r="GH598" s="84"/>
      <c r="GI598" s="84"/>
      <c r="GJ598" s="84"/>
      <c r="GK598" s="84"/>
      <c r="GL598" s="84"/>
      <c r="GM598" s="84"/>
      <c r="GN598" s="84"/>
      <c r="GO598" s="84"/>
      <c r="GP598" s="84"/>
      <c r="GQ598" s="84"/>
      <c r="GR598" s="84"/>
      <c r="GS598" s="84"/>
      <c r="GT598" s="84"/>
      <c r="GU598" s="84"/>
      <c r="GV598" s="84"/>
      <c r="GW598" s="84"/>
      <c r="GX598" s="84"/>
      <c r="GY598" s="84"/>
      <c r="GZ598" s="84"/>
      <c r="HA598" s="84"/>
      <c r="HB598" s="84"/>
      <c r="HC598" s="84"/>
      <c r="HD598" s="84"/>
      <c r="HE598" s="84"/>
      <c r="HF598" s="84"/>
      <c r="HG598" s="84"/>
      <c r="HH598" s="84"/>
      <c r="HI598" s="84"/>
      <c r="HJ598" s="84"/>
      <c r="HK598" s="84"/>
      <c r="HL598" s="84"/>
      <c r="HM598" s="84"/>
      <c r="HN598" s="84"/>
      <c r="HO598" s="84"/>
      <c r="HP598" s="84"/>
      <c r="HQ598" s="84"/>
      <c r="HR598" s="84"/>
      <c r="HS598" s="84"/>
      <c r="HT598" s="84"/>
      <c r="HU598" s="84"/>
      <c r="HV598" s="84"/>
      <c r="HW598" s="84"/>
      <c r="HX598" s="84"/>
      <c r="HY598" s="84"/>
      <c r="HZ598" s="84"/>
      <c r="IA598" s="84"/>
      <c r="IB598" s="84"/>
      <c r="IC598" s="84"/>
      <c r="ID598" s="84"/>
      <c r="IE598" s="84"/>
      <c r="IF598" s="84"/>
      <c r="IG598" s="84"/>
      <c r="IH598" s="84"/>
      <c r="II598" s="84"/>
      <c r="IJ598" s="84"/>
      <c r="IK598" s="84"/>
      <c r="IL598" s="84"/>
      <c r="IM598" s="84"/>
    </row>
    <row r="599" spans="1:247" s="88" customFormat="1" ht="14.25" customHeight="1" x14ac:dyDescent="0.25">
      <c r="A599" s="190"/>
      <c r="B599" s="190"/>
      <c r="C599" s="119"/>
      <c r="D599" s="120" t="s">
        <v>2511</v>
      </c>
      <c r="E599" s="121">
        <f>N599/O599</f>
        <v>0.40333889816360602</v>
      </c>
      <c r="F599" s="135"/>
      <c r="G599" s="122"/>
      <c r="H599" s="122"/>
      <c r="I599" s="123"/>
      <c r="J599" s="123"/>
      <c r="K599" s="123"/>
      <c r="L599" s="123"/>
      <c r="M599" s="123"/>
      <c r="N599" s="124">
        <f>SUM(N593:N598)</f>
        <v>1208</v>
      </c>
      <c r="O599" s="124">
        <f>SUM(O593:O598)</f>
        <v>2995</v>
      </c>
      <c r="P599" s="125"/>
      <c r="Q599" s="124"/>
      <c r="R599" s="84"/>
      <c r="S599" s="84"/>
      <c r="T599" s="84"/>
      <c r="U599" s="80"/>
      <c r="V599" s="80"/>
      <c r="W599" s="80"/>
      <c r="X599" s="84"/>
      <c r="Y599" s="84"/>
      <c r="Z599" s="84"/>
      <c r="AA599" s="84"/>
      <c r="AB599" s="84"/>
      <c r="AC599" s="84"/>
      <c r="AD599" s="84"/>
      <c r="AE599" s="84"/>
      <c r="AF599" s="84"/>
      <c r="AG599" s="84"/>
      <c r="AH599" s="84"/>
      <c r="AI599" s="84"/>
      <c r="AJ599" s="84"/>
      <c r="AL599" s="84"/>
      <c r="AM599" s="84"/>
      <c r="AN599" s="84"/>
      <c r="AO599" s="84"/>
      <c r="AP599" s="84"/>
      <c r="AQ599" s="84"/>
      <c r="AR599" s="84"/>
      <c r="AS599" s="84"/>
      <c r="AT599" s="84"/>
      <c r="AU599" s="84"/>
      <c r="AV599" s="84"/>
      <c r="AW599" s="84"/>
      <c r="AX599" s="84"/>
      <c r="AY599" s="84"/>
      <c r="AZ599" s="84"/>
      <c r="BA599" s="84"/>
      <c r="BB599" s="84"/>
      <c r="BC599" s="84"/>
      <c r="BD599" s="84"/>
      <c r="BE599" s="84"/>
      <c r="BF599" s="84"/>
      <c r="BG599" s="84"/>
      <c r="BH599" s="84"/>
      <c r="BI599" s="84"/>
      <c r="BJ599" s="84"/>
      <c r="BK599" s="84"/>
      <c r="BL599" s="84"/>
      <c r="BM599" s="84"/>
      <c r="BN599" s="84"/>
      <c r="BO599" s="84"/>
      <c r="BP599" s="84"/>
      <c r="BQ599" s="84"/>
      <c r="BR599" s="84"/>
      <c r="BS599" s="84"/>
      <c r="BT599" s="84"/>
      <c r="BU599" s="84"/>
      <c r="BV599" s="84"/>
      <c r="BW599" s="84"/>
      <c r="BX599" s="84"/>
      <c r="BY599" s="84"/>
      <c r="BZ599" s="84"/>
      <c r="CA599" s="84"/>
      <c r="CB599" s="84"/>
      <c r="CC599" s="84"/>
      <c r="CD599" s="84"/>
      <c r="CE599" s="84"/>
      <c r="CF599" s="84"/>
      <c r="CG599" s="84"/>
      <c r="CH599" s="84"/>
      <c r="CI599" s="84"/>
      <c r="CJ599" s="84"/>
      <c r="CK599" s="84"/>
      <c r="CL599" s="84"/>
      <c r="CM599" s="84"/>
      <c r="CN599" s="84"/>
      <c r="CO599" s="84"/>
      <c r="CP599" s="84"/>
      <c r="CQ599" s="84"/>
      <c r="CR599" s="84"/>
      <c r="CS599" s="84"/>
      <c r="CT599" s="84"/>
      <c r="CU599" s="84"/>
      <c r="CV599" s="84"/>
      <c r="CW599" s="84"/>
      <c r="CX599" s="84"/>
      <c r="CY599" s="84"/>
      <c r="CZ599" s="84"/>
      <c r="DA599" s="84"/>
      <c r="DB599" s="84"/>
      <c r="DC599" s="84"/>
      <c r="DD599" s="84"/>
      <c r="DE599" s="84"/>
      <c r="DF599" s="84"/>
      <c r="DG599" s="84"/>
      <c r="DH599" s="84"/>
      <c r="DI599" s="84"/>
      <c r="DJ599" s="84"/>
      <c r="DK599" s="84"/>
      <c r="DL599" s="84"/>
      <c r="DM599" s="84"/>
      <c r="DN599" s="84"/>
      <c r="DO599" s="84"/>
      <c r="DP599" s="84"/>
      <c r="DQ599" s="84"/>
      <c r="DR599" s="84"/>
      <c r="DS599" s="84"/>
      <c r="DT599" s="84"/>
      <c r="DU599" s="84"/>
      <c r="DV599" s="84"/>
      <c r="DW599" s="84"/>
      <c r="DX599" s="84"/>
      <c r="DY599" s="84"/>
      <c r="DZ599" s="84"/>
      <c r="EA599" s="84"/>
      <c r="EB599" s="84"/>
      <c r="EC599" s="84"/>
      <c r="ED599" s="84"/>
      <c r="EE599" s="84"/>
      <c r="EF599" s="84"/>
      <c r="EG599" s="84"/>
      <c r="EH599" s="84"/>
      <c r="EI599" s="84"/>
      <c r="EJ599" s="84"/>
      <c r="EK599" s="84"/>
      <c r="EL599" s="84"/>
      <c r="EM599" s="84"/>
      <c r="EN599" s="84"/>
      <c r="EO599" s="84"/>
      <c r="EP599" s="84"/>
      <c r="EQ599" s="84"/>
      <c r="ER599" s="84"/>
      <c r="ES599" s="84"/>
      <c r="ET599" s="84"/>
      <c r="EU599" s="84"/>
      <c r="EV599" s="84"/>
      <c r="EW599" s="84"/>
      <c r="EX599" s="84"/>
      <c r="EY599" s="84"/>
      <c r="EZ599" s="84"/>
      <c r="FA599" s="84"/>
      <c r="FB599" s="84"/>
      <c r="FC599" s="84"/>
      <c r="FD599" s="84"/>
      <c r="FE599" s="84"/>
      <c r="FF599" s="84"/>
      <c r="FG599" s="84"/>
      <c r="FH599" s="84"/>
      <c r="FI599" s="84"/>
      <c r="FJ599" s="84"/>
      <c r="FK599" s="84"/>
      <c r="FL599" s="84"/>
      <c r="FM599" s="84"/>
      <c r="FN599" s="84"/>
      <c r="FO599" s="84"/>
      <c r="FP599" s="84"/>
      <c r="FQ599" s="84"/>
      <c r="FR599" s="84"/>
      <c r="FS599" s="84"/>
      <c r="FT599" s="84"/>
      <c r="FU599" s="84"/>
      <c r="FV599" s="84"/>
      <c r="FW599" s="84"/>
      <c r="FX599" s="84"/>
      <c r="FY599" s="84"/>
      <c r="FZ599" s="84"/>
      <c r="GA599" s="84"/>
      <c r="GB599" s="84"/>
      <c r="GC599" s="84"/>
      <c r="GD599" s="84"/>
      <c r="GE599" s="84"/>
      <c r="GF599" s="84"/>
      <c r="GG599" s="84"/>
      <c r="GH599" s="84"/>
      <c r="GI599" s="84"/>
      <c r="GJ599" s="84"/>
      <c r="GK599" s="84"/>
      <c r="GL599" s="84"/>
      <c r="GM599" s="84"/>
      <c r="GN599" s="84"/>
      <c r="GO599" s="84"/>
      <c r="GP599" s="84"/>
      <c r="GQ599" s="84"/>
      <c r="GR599" s="84"/>
      <c r="GS599" s="84"/>
      <c r="GT599" s="84"/>
      <c r="GU599" s="84"/>
      <c r="GV599" s="84"/>
      <c r="GW599" s="84"/>
      <c r="GX599" s="84"/>
      <c r="GY599" s="84"/>
      <c r="GZ599" s="84"/>
      <c r="HA599" s="84"/>
      <c r="HB599" s="84"/>
      <c r="HC599" s="84"/>
      <c r="HD599" s="84"/>
      <c r="HE599" s="84"/>
      <c r="HF599" s="84"/>
      <c r="HG599" s="84"/>
      <c r="HH599" s="84"/>
      <c r="HI599" s="84"/>
      <c r="HJ599" s="84"/>
      <c r="HK599" s="84"/>
      <c r="HL599" s="84"/>
      <c r="HM599" s="84"/>
      <c r="HN599" s="84"/>
      <c r="HO599" s="84"/>
      <c r="HP599" s="84"/>
      <c r="HQ599" s="84"/>
      <c r="HR599" s="84"/>
      <c r="HS599" s="84"/>
      <c r="HT599" s="84"/>
      <c r="HU599" s="84"/>
      <c r="HV599" s="84"/>
      <c r="HW599" s="84"/>
      <c r="HX599" s="84"/>
      <c r="HY599" s="84"/>
      <c r="HZ599" s="84"/>
      <c r="IA599" s="84"/>
      <c r="IB599" s="84"/>
      <c r="IC599" s="84"/>
      <c r="ID599" s="84"/>
      <c r="IE599" s="84"/>
      <c r="IF599" s="84"/>
      <c r="IG599" s="84"/>
      <c r="IH599" s="84"/>
      <c r="II599" s="84"/>
      <c r="IJ599" s="84"/>
      <c r="IK599" s="84"/>
      <c r="IL599" s="84"/>
      <c r="IM599" s="84"/>
    </row>
    <row r="600" spans="1:247" s="88" customFormat="1" ht="14.25" customHeight="1" x14ac:dyDescent="0.25">
      <c r="A600" s="79" t="s">
        <v>482</v>
      </c>
      <c r="B600" s="79" t="s">
        <v>483</v>
      </c>
      <c r="C600" s="79" t="s">
        <v>487</v>
      </c>
      <c r="D600" s="79" t="s">
        <v>488</v>
      </c>
      <c r="E600" s="80">
        <v>0.31380000000000002</v>
      </c>
      <c r="F600" s="260"/>
      <c r="G600" s="82" t="str">
        <f>IF(E600&gt;=40%,"X","")</f>
        <v/>
      </c>
      <c r="H600" s="82" t="str">
        <f>IF(AND( E600&gt;=30%, E600 &lt;=39.99%),"X","")</f>
        <v>X</v>
      </c>
      <c r="I600" s="83"/>
      <c r="J600" s="83"/>
      <c r="K600" s="83"/>
      <c r="L600" s="83"/>
      <c r="M600" s="83"/>
      <c r="N600" s="84">
        <v>155</v>
      </c>
      <c r="O600" s="84">
        <v>494</v>
      </c>
      <c r="P600" s="85">
        <v>43949</v>
      </c>
      <c r="Q600" s="84"/>
      <c r="R600" s="84"/>
      <c r="S600" s="84"/>
      <c r="T600" s="84"/>
      <c r="U600" s="80"/>
      <c r="V600" s="80"/>
      <c r="W600" s="80"/>
      <c r="X600" s="84"/>
      <c r="Y600" s="84"/>
      <c r="Z600" s="84"/>
      <c r="AA600" s="84"/>
      <c r="AB600" s="84"/>
      <c r="AC600" s="84"/>
      <c r="AD600" s="84"/>
      <c r="AE600" s="84"/>
      <c r="AF600" s="84"/>
      <c r="AG600" s="84"/>
      <c r="AH600" s="84"/>
      <c r="AI600" s="84"/>
      <c r="AJ600" s="84"/>
      <c r="AN600" s="84"/>
      <c r="AO600" s="84"/>
      <c r="AP600" s="84"/>
      <c r="AQ600" s="84"/>
      <c r="AR600" s="84"/>
      <c r="AS600" s="84"/>
      <c r="AT600" s="84"/>
      <c r="AU600" s="84"/>
      <c r="AV600" s="84"/>
      <c r="AW600" s="84"/>
      <c r="AX600" s="84"/>
      <c r="AY600" s="84"/>
      <c r="AZ600" s="84"/>
      <c r="BA600" s="84"/>
      <c r="BB600" s="84"/>
      <c r="BC600" s="84"/>
      <c r="BD600" s="84"/>
      <c r="BE600" s="84"/>
      <c r="BF600" s="84"/>
      <c r="BG600" s="84"/>
      <c r="BH600" s="84"/>
      <c r="BI600" s="84"/>
      <c r="BJ600" s="84"/>
      <c r="BK600" s="84"/>
      <c r="BL600" s="84"/>
      <c r="BM600" s="84"/>
      <c r="BN600" s="84"/>
      <c r="BO600" s="84"/>
      <c r="BP600" s="84"/>
      <c r="BQ600" s="84"/>
      <c r="BR600" s="84"/>
      <c r="BS600" s="84"/>
      <c r="BT600" s="84"/>
      <c r="BU600" s="84"/>
      <c r="BV600" s="84"/>
      <c r="BW600" s="84"/>
      <c r="BX600" s="84"/>
      <c r="BY600" s="84"/>
      <c r="BZ600" s="84"/>
      <c r="CA600" s="84"/>
      <c r="CB600" s="84"/>
      <c r="CC600" s="84"/>
      <c r="CD600" s="84"/>
      <c r="CE600" s="84"/>
      <c r="CF600" s="84"/>
      <c r="CG600" s="84"/>
      <c r="CH600" s="84"/>
      <c r="CI600" s="84"/>
      <c r="CJ600" s="84"/>
      <c r="CK600" s="84"/>
      <c r="CL600" s="84"/>
      <c r="CM600" s="84"/>
      <c r="CN600" s="84"/>
      <c r="CO600" s="84"/>
      <c r="CP600" s="84"/>
      <c r="CQ600" s="84"/>
      <c r="CR600" s="84"/>
      <c r="CS600" s="84"/>
      <c r="CT600" s="84"/>
      <c r="CU600" s="84"/>
      <c r="CV600" s="84"/>
      <c r="CW600" s="84"/>
      <c r="CX600" s="84"/>
      <c r="CY600" s="84"/>
      <c r="CZ600" s="84"/>
      <c r="DA600" s="84"/>
      <c r="DB600" s="84"/>
      <c r="DC600" s="84"/>
      <c r="DD600" s="84"/>
      <c r="DE600" s="84"/>
      <c r="DF600" s="84"/>
      <c r="DG600" s="84"/>
      <c r="DH600" s="84"/>
      <c r="DI600" s="84"/>
      <c r="DJ600" s="84"/>
      <c r="DK600" s="84"/>
      <c r="DL600" s="84"/>
      <c r="DM600" s="84"/>
      <c r="DN600" s="84"/>
      <c r="DO600" s="84"/>
      <c r="DP600" s="84"/>
      <c r="DQ600" s="84"/>
      <c r="DR600" s="84"/>
      <c r="DS600" s="84"/>
      <c r="DT600" s="84"/>
      <c r="DU600" s="84"/>
      <c r="DV600" s="84"/>
      <c r="DW600" s="84"/>
      <c r="DX600" s="84"/>
      <c r="DY600" s="84"/>
      <c r="DZ600" s="84"/>
      <c r="EA600" s="84"/>
      <c r="EB600" s="84"/>
      <c r="EC600" s="84"/>
      <c r="ED600" s="84"/>
      <c r="EE600" s="84"/>
      <c r="EF600" s="84"/>
      <c r="EG600" s="84"/>
      <c r="EH600" s="84"/>
      <c r="EI600" s="84"/>
      <c r="EJ600" s="84"/>
      <c r="EK600" s="84"/>
      <c r="EL600" s="84"/>
      <c r="EM600" s="84"/>
      <c r="EN600" s="84"/>
      <c r="EO600" s="84"/>
      <c r="EP600" s="84"/>
      <c r="EQ600" s="84"/>
      <c r="ER600" s="84"/>
      <c r="ES600" s="84"/>
      <c r="ET600" s="84"/>
      <c r="EU600" s="84"/>
      <c r="EV600" s="84"/>
      <c r="EW600" s="84"/>
      <c r="EX600" s="84"/>
      <c r="EY600" s="84"/>
      <c r="EZ600" s="84"/>
      <c r="FA600" s="84"/>
      <c r="FB600" s="84"/>
      <c r="FC600" s="84"/>
      <c r="FD600" s="84"/>
      <c r="FE600" s="84"/>
      <c r="FF600" s="84"/>
      <c r="FG600" s="84"/>
      <c r="FH600" s="84"/>
      <c r="FI600" s="84"/>
      <c r="FJ600" s="84"/>
      <c r="FK600" s="84"/>
      <c r="FL600" s="84"/>
      <c r="FM600" s="84"/>
      <c r="FN600" s="84"/>
      <c r="FO600" s="84"/>
      <c r="FP600" s="84"/>
      <c r="FQ600" s="84"/>
      <c r="FR600" s="84"/>
      <c r="FS600" s="84"/>
      <c r="FT600" s="84"/>
      <c r="FU600" s="84"/>
      <c r="FV600" s="84"/>
      <c r="FW600" s="84"/>
      <c r="FX600" s="84"/>
      <c r="FY600" s="84"/>
      <c r="FZ600" s="84"/>
      <c r="GA600" s="84"/>
      <c r="GB600" s="84"/>
      <c r="GC600" s="84"/>
      <c r="GD600" s="84"/>
      <c r="GE600" s="84"/>
      <c r="GF600" s="84"/>
      <c r="GG600" s="84"/>
      <c r="GH600" s="84"/>
      <c r="GI600" s="84"/>
      <c r="GJ600" s="84"/>
      <c r="GK600" s="84"/>
      <c r="GL600" s="84"/>
      <c r="GM600" s="84"/>
      <c r="GN600" s="84"/>
      <c r="GO600" s="84"/>
      <c r="GP600" s="84"/>
      <c r="GQ600" s="84"/>
      <c r="GR600" s="84"/>
      <c r="GS600" s="84"/>
      <c r="GT600" s="84"/>
      <c r="GU600" s="84"/>
      <c r="GV600" s="84"/>
      <c r="GW600" s="84"/>
      <c r="GX600" s="84"/>
      <c r="GY600" s="84"/>
      <c r="GZ600" s="84"/>
      <c r="HA600" s="84"/>
      <c r="HB600" s="84"/>
      <c r="HC600" s="84"/>
      <c r="HD600" s="84"/>
      <c r="HE600" s="84"/>
      <c r="HF600" s="84"/>
      <c r="HG600" s="84"/>
      <c r="HH600" s="84"/>
      <c r="HI600" s="84"/>
      <c r="HJ600" s="84"/>
      <c r="HK600" s="84"/>
      <c r="HL600" s="84"/>
      <c r="HM600" s="84"/>
      <c r="HN600" s="84"/>
      <c r="HO600" s="84"/>
      <c r="HP600" s="84"/>
      <c r="HQ600" s="84"/>
      <c r="HR600" s="84"/>
      <c r="HS600" s="84"/>
      <c r="HT600" s="84"/>
      <c r="HU600" s="84"/>
      <c r="HV600" s="84"/>
      <c r="HW600" s="84"/>
      <c r="HX600" s="84"/>
      <c r="HY600" s="84"/>
      <c r="HZ600" s="84"/>
      <c r="IA600" s="84"/>
      <c r="IB600" s="84"/>
      <c r="IC600" s="84"/>
      <c r="ID600" s="84"/>
      <c r="IE600" s="84"/>
      <c r="IF600" s="84"/>
      <c r="IG600" s="84"/>
      <c r="IH600" s="84"/>
      <c r="II600" s="84"/>
      <c r="IJ600" s="84"/>
      <c r="IK600" s="84"/>
      <c r="IL600" s="84"/>
      <c r="IM600" s="84"/>
    </row>
    <row r="601" spans="1:247" s="84" customFormat="1" x14ac:dyDescent="0.25">
      <c r="A601" s="79" t="s">
        <v>482</v>
      </c>
      <c r="B601" s="79" t="s">
        <v>483</v>
      </c>
      <c r="C601" s="79" t="s">
        <v>485</v>
      </c>
      <c r="D601" s="79" t="s">
        <v>486</v>
      </c>
      <c r="E601" s="80">
        <v>0.37909999999999999</v>
      </c>
      <c r="F601" s="260"/>
      <c r="G601" s="82" t="str">
        <f>IF(E601&gt;=40%,"X","")</f>
        <v/>
      </c>
      <c r="H601" s="82" t="str">
        <f>IF(AND( E601&gt;=30%, E601 &lt;=39.99%),"X","")</f>
        <v>X</v>
      </c>
      <c r="I601" s="83"/>
      <c r="J601" s="83"/>
      <c r="K601" s="83"/>
      <c r="L601" s="83"/>
      <c r="M601" s="83"/>
      <c r="N601" s="84">
        <v>163</v>
      </c>
      <c r="O601" s="84">
        <v>430</v>
      </c>
      <c r="P601" s="85">
        <v>43949</v>
      </c>
      <c r="U601" s="80"/>
      <c r="V601" s="80"/>
      <c r="W601" s="80"/>
      <c r="AK601" s="88"/>
      <c r="AL601" s="88"/>
      <c r="AM601" s="88"/>
    </row>
    <row r="602" spans="1:247" s="84" customFormat="1" x14ac:dyDescent="0.25">
      <c r="A602" s="119"/>
      <c r="B602" s="119"/>
      <c r="C602" s="119"/>
      <c r="D602" s="120" t="s">
        <v>2511</v>
      </c>
      <c r="E602" s="121">
        <f>N602/O602</f>
        <v>0.34415584415584416</v>
      </c>
      <c r="F602" s="135"/>
      <c r="G602" s="122"/>
      <c r="H602" s="122"/>
      <c r="I602" s="123"/>
      <c r="J602" s="123"/>
      <c r="K602" s="123"/>
      <c r="L602" s="123"/>
      <c r="M602" s="123"/>
      <c r="N602" s="124">
        <f>SUM(N600:N601)</f>
        <v>318</v>
      </c>
      <c r="O602" s="124">
        <f>SUM(O600:O601)</f>
        <v>924</v>
      </c>
      <c r="P602" s="125"/>
      <c r="Q602" s="124"/>
      <c r="U602" s="80"/>
      <c r="V602" s="80"/>
      <c r="W602" s="80"/>
      <c r="AK602" s="88"/>
      <c r="AL602" s="88"/>
      <c r="AM602" s="88"/>
    </row>
    <row r="603" spans="1:247" s="84" customFormat="1" x14ac:dyDescent="0.25">
      <c r="A603" s="79" t="s">
        <v>2350</v>
      </c>
      <c r="B603" s="108" t="s">
        <v>2446</v>
      </c>
      <c r="C603" s="79" t="s">
        <v>2351</v>
      </c>
      <c r="D603" s="108" t="s">
        <v>200</v>
      </c>
      <c r="E603" s="80">
        <v>0.3503</v>
      </c>
      <c r="F603" s="257">
        <v>888</v>
      </c>
      <c r="G603" s="82" t="str">
        <f>IF(E603&gt;=40%,"X","")</f>
        <v/>
      </c>
      <c r="H603" s="82" t="str">
        <f>IF(AND( E603&gt;=30%, E603 &lt;=39.99%),"X","")</f>
        <v>X</v>
      </c>
      <c r="I603" s="83"/>
      <c r="J603" s="83"/>
      <c r="K603" s="83"/>
      <c r="L603" s="83"/>
      <c r="M603" s="83"/>
      <c r="N603" s="84">
        <v>131</v>
      </c>
      <c r="O603" s="84">
        <v>374</v>
      </c>
      <c r="P603" s="85">
        <v>43927</v>
      </c>
      <c r="U603" s="80"/>
      <c r="V603" s="80"/>
      <c r="W603" s="80"/>
      <c r="AK603" s="88"/>
      <c r="AL603" s="88"/>
      <c r="AM603" s="88"/>
    </row>
    <row r="604" spans="1:247" s="84" customFormat="1" x14ac:dyDescent="0.25">
      <c r="A604" s="79" t="s">
        <v>2350</v>
      </c>
      <c r="B604" s="108" t="s">
        <v>2446</v>
      </c>
      <c r="C604" s="79" t="s">
        <v>2352</v>
      </c>
      <c r="D604" s="108" t="s">
        <v>2353</v>
      </c>
      <c r="E604" s="80">
        <v>0.2898</v>
      </c>
      <c r="F604" s="257"/>
      <c r="G604" s="82" t="str">
        <f>IF(E604&gt;=40%,"X","")</f>
        <v/>
      </c>
      <c r="H604" s="82" t="str">
        <f>IF(AND( E604&gt;=30%, E604 &lt;=39.99%),"X","")</f>
        <v/>
      </c>
      <c r="I604" s="83"/>
      <c r="J604" s="83"/>
      <c r="K604" s="83"/>
      <c r="L604" s="83"/>
      <c r="M604" s="83"/>
      <c r="N604" s="84">
        <v>71</v>
      </c>
      <c r="O604" s="84">
        <v>245</v>
      </c>
      <c r="P604" s="85">
        <v>43927</v>
      </c>
      <c r="U604" s="80"/>
      <c r="V604" s="80"/>
      <c r="W604" s="80"/>
      <c r="AL604" s="88"/>
      <c r="AM604" s="88"/>
    </row>
    <row r="605" spans="1:247" s="84" customFormat="1" x14ac:dyDescent="0.25">
      <c r="A605" s="119"/>
      <c r="B605" s="120"/>
      <c r="C605" s="119"/>
      <c r="D605" s="120" t="s">
        <v>2511</v>
      </c>
      <c r="E605" s="121">
        <f>N605/O605</f>
        <v>0.32633279483037159</v>
      </c>
      <c r="F605" s="259"/>
      <c r="G605" s="122"/>
      <c r="H605" s="122"/>
      <c r="I605" s="123"/>
      <c r="J605" s="123"/>
      <c r="K605" s="123"/>
      <c r="L605" s="123"/>
      <c r="M605" s="123"/>
      <c r="N605" s="124">
        <f>SUM(N603:N604)</f>
        <v>202</v>
      </c>
      <c r="O605" s="124">
        <f>SUM(O603:O604)</f>
        <v>619</v>
      </c>
      <c r="P605" s="125"/>
      <c r="Q605" s="124"/>
      <c r="U605" s="80"/>
      <c r="V605" s="80"/>
      <c r="W605" s="80"/>
      <c r="AL605" s="88"/>
      <c r="AM605" s="88"/>
    </row>
    <row r="606" spans="1:247" s="84" customFormat="1" x14ac:dyDescent="0.25">
      <c r="A606" s="79" t="s">
        <v>344</v>
      </c>
      <c r="B606" s="79" t="s">
        <v>299</v>
      </c>
      <c r="C606" s="86" t="s">
        <v>300</v>
      </c>
      <c r="D606" s="79" t="s">
        <v>615</v>
      </c>
      <c r="E606" s="87">
        <v>0.5635</v>
      </c>
      <c r="F606" s="260"/>
      <c r="G606" s="82" t="s">
        <v>150</v>
      </c>
      <c r="H606" s="82" t="s">
        <v>301</v>
      </c>
      <c r="I606" s="83" t="s">
        <v>150</v>
      </c>
      <c r="J606" s="83" t="s">
        <v>23</v>
      </c>
      <c r="K606" s="83"/>
      <c r="L606" s="83"/>
      <c r="M606" s="83"/>
      <c r="N606" s="84">
        <v>173</v>
      </c>
      <c r="O606" s="84">
        <v>307</v>
      </c>
      <c r="P606" s="85">
        <v>43922</v>
      </c>
      <c r="Q606" s="84" t="s">
        <v>2521</v>
      </c>
      <c r="U606" s="80"/>
      <c r="V606" s="80"/>
      <c r="W606" s="80"/>
      <c r="AL606" s="88"/>
      <c r="AM606" s="88"/>
    </row>
    <row r="607" spans="1:247" s="84" customFormat="1" x14ac:dyDescent="0.25">
      <c r="A607" s="79" t="s">
        <v>344</v>
      </c>
      <c r="B607" s="79" t="s">
        <v>299</v>
      </c>
      <c r="C607" s="86" t="s">
        <v>302</v>
      </c>
      <c r="D607" s="79" t="s">
        <v>616</v>
      </c>
      <c r="E607" s="87">
        <v>0.47439999999999999</v>
      </c>
      <c r="F607" s="260"/>
      <c r="G607" s="82" t="s">
        <v>150</v>
      </c>
      <c r="H607" s="82" t="s">
        <v>301</v>
      </c>
      <c r="I607" s="83"/>
      <c r="J607" s="83"/>
      <c r="K607" s="83"/>
      <c r="L607" s="83"/>
      <c r="M607" s="83"/>
      <c r="N607" s="84">
        <v>111</v>
      </c>
      <c r="O607" s="84">
        <v>234</v>
      </c>
      <c r="P607" s="85">
        <v>43922</v>
      </c>
      <c r="U607" s="80"/>
      <c r="V607" s="80"/>
      <c r="W607" s="80"/>
      <c r="AL607" s="88"/>
      <c r="AM607" s="88"/>
    </row>
    <row r="608" spans="1:247" s="84" customFormat="1" x14ac:dyDescent="0.25">
      <c r="A608" s="119"/>
      <c r="B608" s="119"/>
      <c r="C608" s="128"/>
      <c r="D608" s="120" t="s">
        <v>2511</v>
      </c>
      <c r="E608" s="129">
        <f>N608/O608</f>
        <v>0.52495378927911274</v>
      </c>
      <c r="F608" s="135"/>
      <c r="G608" s="122"/>
      <c r="H608" s="122"/>
      <c r="I608" s="123"/>
      <c r="J608" s="123"/>
      <c r="K608" s="123"/>
      <c r="L608" s="123"/>
      <c r="M608" s="123"/>
      <c r="N608" s="124">
        <f>SUM(N606:N607)</f>
        <v>284</v>
      </c>
      <c r="O608" s="124">
        <f>SUM(O606:O607)</f>
        <v>541</v>
      </c>
      <c r="P608" s="125"/>
      <c r="Q608" s="124"/>
      <c r="U608" s="80"/>
      <c r="V608" s="80"/>
      <c r="W608" s="80"/>
      <c r="AL608" s="88"/>
      <c r="AM608" s="88"/>
    </row>
    <row r="609" spans="1:41" s="84" customFormat="1" x14ac:dyDescent="0.25">
      <c r="A609" s="79" t="s">
        <v>2315</v>
      </c>
      <c r="B609" s="108" t="s">
        <v>2447</v>
      </c>
      <c r="C609" s="79" t="s">
        <v>2448</v>
      </c>
      <c r="D609" s="108" t="s">
        <v>2544</v>
      </c>
      <c r="E609" s="80">
        <v>0.48349999999999999</v>
      </c>
      <c r="F609" s="257">
        <v>888</v>
      </c>
      <c r="G609" s="82" t="str">
        <f t="shared" ref="G609:G621" si="42">IF(E609&gt;=40%,"X","")</f>
        <v>X</v>
      </c>
      <c r="H609" s="82" t="str">
        <f t="shared" ref="H609:H621" si="43">IF(AND( E609&gt;=30%, E609 &lt;=39.99%),"X","")</f>
        <v/>
      </c>
      <c r="I609" s="83" t="s">
        <v>150</v>
      </c>
      <c r="J609" s="83"/>
      <c r="K609" s="83"/>
      <c r="L609" s="83" t="s">
        <v>151</v>
      </c>
      <c r="M609" s="83"/>
      <c r="N609" s="84">
        <v>235</v>
      </c>
      <c r="O609" s="84">
        <v>486</v>
      </c>
      <c r="P609" s="85">
        <v>43991</v>
      </c>
      <c r="Q609" s="84" t="s">
        <v>2521</v>
      </c>
      <c r="U609" s="80"/>
      <c r="V609" s="80"/>
      <c r="W609" s="80"/>
    </row>
    <row r="610" spans="1:41" s="84" customFormat="1" x14ac:dyDescent="0.25">
      <c r="A610" s="79" t="s">
        <v>2315</v>
      </c>
      <c r="B610" s="108" t="s">
        <v>2447</v>
      </c>
      <c r="C610" s="79" t="s">
        <v>2449</v>
      </c>
      <c r="D610" s="108" t="s">
        <v>2545</v>
      </c>
      <c r="E610" s="80">
        <v>0.42599999999999999</v>
      </c>
      <c r="F610" s="257"/>
      <c r="G610" s="82" t="str">
        <f t="shared" si="42"/>
        <v>X</v>
      </c>
      <c r="H610" s="82" t="str">
        <f t="shared" si="43"/>
        <v/>
      </c>
      <c r="I610" s="83" t="s">
        <v>22</v>
      </c>
      <c r="J610" s="83"/>
      <c r="K610" s="83"/>
      <c r="L610" s="83" t="s">
        <v>151</v>
      </c>
      <c r="M610" s="83"/>
      <c r="N610" s="84">
        <v>167</v>
      </c>
      <c r="O610" s="84">
        <v>392</v>
      </c>
      <c r="P610" s="85">
        <v>43991</v>
      </c>
      <c r="U610" s="80"/>
      <c r="V610" s="80"/>
      <c r="W610" s="80"/>
      <c r="AK610" s="88"/>
      <c r="AO610" s="88"/>
    </row>
    <row r="611" spans="1:41" s="84" customFormat="1" x14ac:dyDescent="0.25">
      <c r="A611" s="119"/>
      <c r="B611" s="120"/>
      <c r="C611" s="119"/>
      <c r="D611" s="120" t="s">
        <v>2511</v>
      </c>
      <c r="E611" s="121">
        <f>N611/O611</f>
        <v>0.45785876993166286</v>
      </c>
      <c r="F611" s="259"/>
      <c r="G611" s="122"/>
      <c r="H611" s="122"/>
      <c r="I611" s="123"/>
      <c r="J611" s="123"/>
      <c r="K611" s="123"/>
      <c r="L611" s="123"/>
      <c r="M611" s="123"/>
      <c r="N611" s="124">
        <f>SUM(N609:N610)</f>
        <v>402</v>
      </c>
      <c r="O611" s="124">
        <f>SUM(O609:O610)</f>
        <v>878</v>
      </c>
      <c r="P611" s="125"/>
      <c r="Q611" s="124"/>
      <c r="U611" s="80"/>
      <c r="V611" s="80"/>
      <c r="W611" s="80"/>
      <c r="AK611" s="88"/>
      <c r="AO611" s="88"/>
    </row>
    <row r="612" spans="1:41" s="84" customFormat="1" x14ac:dyDescent="0.25">
      <c r="A612" s="90" t="s">
        <v>1029</v>
      </c>
      <c r="B612" s="90" t="s">
        <v>1188</v>
      </c>
      <c r="C612" s="90" t="s">
        <v>1030</v>
      </c>
      <c r="D612" s="90" t="s">
        <v>1031</v>
      </c>
      <c r="E612" s="80">
        <v>0.47149999999999997</v>
      </c>
      <c r="F612" s="260"/>
      <c r="G612" s="82" t="str">
        <f t="shared" si="42"/>
        <v>X</v>
      </c>
      <c r="H612" s="82" t="str">
        <f t="shared" si="43"/>
        <v/>
      </c>
      <c r="I612" s="83"/>
      <c r="J612" s="83"/>
      <c r="K612" s="83"/>
      <c r="L612" s="83"/>
      <c r="M612" s="83"/>
      <c r="N612" s="84">
        <v>190</v>
      </c>
      <c r="O612" s="84">
        <v>403</v>
      </c>
      <c r="P612" s="186">
        <v>43983</v>
      </c>
      <c r="R612" s="88"/>
      <c r="U612" s="80"/>
      <c r="V612" s="80"/>
      <c r="W612" s="80"/>
      <c r="AK612" s="88"/>
      <c r="AO612" s="88"/>
    </row>
    <row r="613" spans="1:41" s="84" customFormat="1" x14ac:dyDescent="0.25">
      <c r="A613" s="90" t="s">
        <v>1029</v>
      </c>
      <c r="B613" s="90" t="s">
        <v>1188</v>
      </c>
      <c r="C613" s="90" t="s">
        <v>1032</v>
      </c>
      <c r="D613" s="90" t="s">
        <v>1033</v>
      </c>
      <c r="E613" s="80">
        <v>0.35630000000000001</v>
      </c>
      <c r="F613" s="260"/>
      <c r="G613" s="82" t="str">
        <f t="shared" si="42"/>
        <v/>
      </c>
      <c r="H613" s="82" t="str">
        <f t="shared" si="43"/>
        <v>X</v>
      </c>
      <c r="I613" s="83"/>
      <c r="J613" s="83"/>
      <c r="K613" s="83"/>
      <c r="L613" s="83"/>
      <c r="M613" s="83"/>
      <c r="N613" s="84">
        <v>119</v>
      </c>
      <c r="O613" s="84">
        <v>334</v>
      </c>
      <c r="P613" s="186">
        <v>43983</v>
      </c>
      <c r="R613" s="88"/>
      <c r="U613" s="80"/>
      <c r="V613" s="80"/>
      <c r="W613" s="80"/>
      <c r="AO613" s="88"/>
    </row>
    <row r="614" spans="1:41" s="127" customFormat="1" x14ac:dyDescent="0.25">
      <c r="A614" s="190"/>
      <c r="B614" s="190"/>
      <c r="C614" s="190"/>
      <c r="D614" s="120" t="s">
        <v>2511</v>
      </c>
      <c r="E614" s="121">
        <f>N614/O614</f>
        <v>0.41926729986431477</v>
      </c>
      <c r="F614" s="135"/>
      <c r="G614" s="122"/>
      <c r="H614" s="122"/>
      <c r="I614" s="123"/>
      <c r="J614" s="123"/>
      <c r="K614" s="123"/>
      <c r="L614" s="123"/>
      <c r="M614" s="123"/>
      <c r="N614" s="124">
        <f>SUM(N612:N613)</f>
        <v>309</v>
      </c>
      <c r="O614" s="124">
        <f>SUM(O612:O613)</f>
        <v>737</v>
      </c>
      <c r="P614" s="183"/>
      <c r="Q614" s="124"/>
      <c r="R614" s="136"/>
      <c r="U614" s="126"/>
      <c r="V614" s="126"/>
      <c r="W614" s="126"/>
      <c r="AO614" s="136"/>
    </row>
    <row r="615" spans="1:41" s="84" customFormat="1" x14ac:dyDescent="0.25">
      <c r="A615" s="79" t="s">
        <v>2397</v>
      </c>
      <c r="B615" s="108" t="s">
        <v>2461</v>
      </c>
      <c r="C615" s="79" t="s">
        <v>2398</v>
      </c>
      <c r="D615" s="108" t="s">
        <v>2551</v>
      </c>
      <c r="E615" s="80">
        <v>0.42499999999999999</v>
      </c>
      <c r="F615" s="257">
        <v>888</v>
      </c>
      <c r="G615" s="82" t="str">
        <f t="shared" si="42"/>
        <v>X</v>
      </c>
      <c r="H615" s="82" t="str">
        <f t="shared" si="43"/>
        <v/>
      </c>
      <c r="I615" s="83"/>
      <c r="J615" s="83"/>
      <c r="K615" s="83"/>
      <c r="L615" s="83"/>
      <c r="M615" s="83"/>
      <c r="N615" s="84">
        <v>114</v>
      </c>
      <c r="O615" s="84">
        <v>268</v>
      </c>
      <c r="P615" s="85">
        <v>43983</v>
      </c>
      <c r="U615" s="80"/>
      <c r="V615" s="80"/>
      <c r="W615" s="80"/>
      <c r="AL615" s="88"/>
      <c r="AM615" s="88"/>
      <c r="AN615" s="88"/>
      <c r="AO615" s="88"/>
    </row>
    <row r="616" spans="1:41" s="84" customFormat="1" x14ac:dyDescent="0.25">
      <c r="A616" s="79" t="s">
        <v>2397</v>
      </c>
      <c r="B616" s="108" t="s">
        <v>2461</v>
      </c>
      <c r="C616" s="79" t="s">
        <v>2399</v>
      </c>
      <c r="D616" s="108" t="s">
        <v>2552</v>
      </c>
      <c r="E616" s="80">
        <v>0.26629999999999998</v>
      </c>
      <c r="F616" s="257"/>
      <c r="G616" s="82" t="str">
        <f t="shared" si="42"/>
        <v/>
      </c>
      <c r="H616" s="82" t="str">
        <f t="shared" si="43"/>
        <v/>
      </c>
      <c r="I616" s="83"/>
      <c r="J616" s="83"/>
      <c r="K616" s="83"/>
      <c r="L616" s="83"/>
      <c r="M616" s="83"/>
      <c r="N616" s="84">
        <v>53</v>
      </c>
      <c r="O616" s="84">
        <v>199</v>
      </c>
      <c r="P616" s="85">
        <v>43983</v>
      </c>
      <c r="U616" s="80"/>
      <c r="V616" s="80"/>
      <c r="W616" s="80"/>
      <c r="AL616" s="88"/>
      <c r="AM616" s="88"/>
      <c r="AN616" s="88"/>
      <c r="AO616" s="88"/>
    </row>
    <row r="617" spans="1:41" s="127" customFormat="1" x14ac:dyDescent="0.25">
      <c r="A617" s="119"/>
      <c r="B617" s="120"/>
      <c r="C617" s="119"/>
      <c r="D617" s="120" t="s">
        <v>2511</v>
      </c>
      <c r="E617" s="121">
        <f>N617/O617</f>
        <v>0.35760171306209848</v>
      </c>
      <c r="F617" s="259"/>
      <c r="G617" s="122"/>
      <c r="H617" s="122"/>
      <c r="I617" s="123"/>
      <c r="J617" s="123"/>
      <c r="K617" s="123"/>
      <c r="L617" s="123"/>
      <c r="M617" s="123"/>
      <c r="N617" s="124">
        <f>SUM(N615:N616)</f>
        <v>167</v>
      </c>
      <c r="O617" s="124">
        <f>SUM(O615:O616)</f>
        <v>467</v>
      </c>
      <c r="P617" s="125"/>
      <c r="Q617" s="124"/>
      <c r="U617" s="126"/>
      <c r="V617" s="126"/>
      <c r="W617" s="126"/>
      <c r="AL617" s="136"/>
      <c r="AM617" s="136"/>
      <c r="AN617" s="136"/>
      <c r="AO617" s="136"/>
    </row>
    <row r="618" spans="1:41" s="84" customFormat="1" x14ac:dyDescent="0.25">
      <c r="A618" s="79" t="s">
        <v>810</v>
      </c>
      <c r="B618" s="79" t="s">
        <v>811</v>
      </c>
      <c r="C618" s="79" t="s">
        <v>812</v>
      </c>
      <c r="D618" s="79" t="s">
        <v>1286</v>
      </c>
      <c r="E618" s="80">
        <v>0.39400000000000002</v>
      </c>
      <c r="F618" s="260"/>
      <c r="G618" s="82" t="str">
        <f t="shared" si="42"/>
        <v/>
      </c>
      <c r="H618" s="82" t="str">
        <f t="shared" si="43"/>
        <v>X</v>
      </c>
      <c r="I618" s="83"/>
      <c r="J618" s="83"/>
      <c r="K618" s="83"/>
      <c r="L618" s="83"/>
      <c r="M618" s="83"/>
      <c r="N618" s="84">
        <v>225</v>
      </c>
      <c r="O618" s="84">
        <v>571</v>
      </c>
      <c r="P618" s="85">
        <v>43983</v>
      </c>
      <c r="U618" s="80"/>
      <c r="V618" s="80"/>
      <c r="W618" s="80"/>
      <c r="AN618" s="88"/>
      <c r="AO618" s="88"/>
    </row>
    <row r="619" spans="1:41" s="84" customFormat="1" x14ac:dyDescent="0.25">
      <c r="A619" s="79" t="s">
        <v>810</v>
      </c>
      <c r="B619" s="79" t="s">
        <v>811</v>
      </c>
      <c r="C619" s="79" t="s">
        <v>813</v>
      </c>
      <c r="D619" s="79" t="s">
        <v>814</v>
      </c>
      <c r="E619" s="80">
        <v>0.35930000000000001</v>
      </c>
      <c r="F619" s="260"/>
      <c r="G619" s="82" t="str">
        <f t="shared" si="42"/>
        <v/>
      </c>
      <c r="H619" s="82" t="str">
        <f t="shared" si="43"/>
        <v>X</v>
      </c>
      <c r="I619" s="83"/>
      <c r="J619" s="83"/>
      <c r="K619" s="83"/>
      <c r="L619" s="83"/>
      <c r="M619" s="83"/>
      <c r="N619" s="84">
        <v>152</v>
      </c>
      <c r="O619" s="84">
        <v>423</v>
      </c>
      <c r="P619" s="85">
        <v>43983</v>
      </c>
      <c r="U619" s="80"/>
      <c r="V619" s="80"/>
      <c r="W619" s="80"/>
      <c r="AN619" s="88"/>
    </row>
    <row r="620" spans="1:41" s="127" customFormat="1" x14ac:dyDescent="0.25">
      <c r="A620" s="119"/>
      <c r="B620" s="119"/>
      <c r="C620" s="119"/>
      <c r="D620" s="120" t="s">
        <v>2511</v>
      </c>
      <c r="E620" s="121">
        <f>N620/O620</f>
        <v>0.37927565392354123</v>
      </c>
      <c r="F620" s="135"/>
      <c r="G620" s="122"/>
      <c r="H620" s="122"/>
      <c r="I620" s="123"/>
      <c r="J620" s="123"/>
      <c r="K620" s="123"/>
      <c r="L620" s="123"/>
      <c r="M620" s="123"/>
      <c r="N620" s="124">
        <f>SUM(N618:N619)</f>
        <v>377</v>
      </c>
      <c r="O620" s="124">
        <f>SUM(O618:O619)</f>
        <v>994</v>
      </c>
      <c r="P620" s="125"/>
      <c r="Q620" s="124"/>
      <c r="U620" s="126"/>
      <c r="V620" s="126"/>
      <c r="W620" s="126"/>
      <c r="AN620" s="136"/>
    </row>
    <row r="621" spans="1:41" s="84" customFormat="1" x14ac:dyDescent="0.25">
      <c r="A621" s="79" t="s">
        <v>1287</v>
      </c>
      <c r="B621" s="108" t="s">
        <v>1289</v>
      </c>
      <c r="C621" s="79" t="s">
        <v>1288</v>
      </c>
      <c r="D621" s="108" t="s">
        <v>1289</v>
      </c>
      <c r="E621" s="80">
        <v>0.60709999999999997</v>
      </c>
      <c r="F621" s="257">
        <v>888</v>
      </c>
      <c r="G621" s="82" t="str">
        <f t="shared" si="42"/>
        <v>X</v>
      </c>
      <c r="H621" s="82" t="str">
        <f t="shared" si="43"/>
        <v/>
      </c>
      <c r="I621" s="83"/>
      <c r="J621" s="83"/>
      <c r="K621" s="83"/>
      <c r="L621" s="83"/>
      <c r="M621" s="83"/>
      <c r="N621" s="84">
        <v>34</v>
      </c>
      <c r="O621" s="84">
        <v>56</v>
      </c>
      <c r="P621" s="85">
        <v>43986</v>
      </c>
      <c r="U621" s="80"/>
      <c r="V621" s="80"/>
      <c r="W621" s="80"/>
      <c r="AN621" s="88"/>
    </row>
    <row r="622" spans="1:41" s="127" customFormat="1" x14ac:dyDescent="0.25">
      <c r="A622" s="119"/>
      <c r="B622" s="120"/>
      <c r="C622" s="119"/>
      <c r="D622" s="120" t="s">
        <v>2511</v>
      </c>
      <c r="E622" s="121">
        <f>N622/O622</f>
        <v>0.6071428571428571</v>
      </c>
      <c r="F622" s="259"/>
      <c r="G622" s="122"/>
      <c r="H622" s="122"/>
      <c r="I622" s="123"/>
      <c r="J622" s="123"/>
      <c r="K622" s="123"/>
      <c r="L622" s="123"/>
      <c r="M622" s="123"/>
      <c r="N622" s="124">
        <f>SUM(N621)</f>
        <v>34</v>
      </c>
      <c r="O622" s="124">
        <f>SUM(O621)</f>
        <v>56</v>
      </c>
      <c r="P622" s="125"/>
      <c r="Q622" s="124"/>
      <c r="U622" s="126"/>
      <c r="V622" s="126"/>
      <c r="W622" s="126"/>
      <c r="AN622" s="136"/>
    </row>
    <row r="623" spans="1:41" s="84" customFormat="1" x14ac:dyDescent="0.25">
      <c r="A623" s="140" t="s">
        <v>2499</v>
      </c>
      <c r="B623" s="140" t="s">
        <v>2500</v>
      </c>
      <c r="C623" s="238" t="s">
        <v>2501</v>
      </c>
      <c r="D623" s="140" t="s">
        <v>2502</v>
      </c>
      <c r="E623" s="80">
        <v>0.76859999999999995</v>
      </c>
      <c r="G623" s="82" t="str">
        <f t="shared" ref="G623:G624" si="44">IF(E623&gt;=40%,"X","")</f>
        <v>X</v>
      </c>
      <c r="H623" s="82" t="str">
        <f t="shared" ref="H623:H624" si="45">IF(AND( E623&gt;=30%, E623 &lt;=39.99%),"X","")</f>
        <v/>
      </c>
      <c r="I623" s="83" t="s">
        <v>22</v>
      </c>
      <c r="J623" s="83"/>
      <c r="K623" s="83"/>
      <c r="L623" s="83" t="s">
        <v>151</v>
      </c>
      <c r="M623" s="83"/>
      <c r="N623" s="84">
        <v>299</v>
      </c>
      <c r="O623" s="84">
        <v>389</v>
      </c>
      <c r="P623" s="85">
        <v>43983</v>
      </c>
      <c r="U623" s="80"/>
      <c r="V623" s="80"/>
      <c r="W623" s="80"/>
      <c r="AN623" s="88"/>
    </row>
    <row r="624" spans="1:41" s="84" customFormat="1" x14ac:dyDescent="0.25">
      <c r="A624" s="140" t="s">
        <v>2499</v>
      </c>
      <c r="B624" s="140" t="s">
        <v>2500</v>
      </c>
      <c r="C624" s="238" t="s">
        <v>2503</v>
      </c>
      <c r="D624" s="140" t="s">
        <v>2504</v>
      </c>
      <c r="E624" s="80">
        <v>0.7026</v>
      </c>
      <c r="G624" s="82" t="str">
        <f t="shared" si="44"/>
        <v>X</v>
      </c>
      <c r="H624" s="82" t="str">
        <f t="shared" si="45"/>
        <v/>
      </c>
      <c r="I624" s="83" t="s">
        <v>22</v>
      </c>
      <c r="J624" s="83"/>
      <c r="K624" s="83"/>
      <c r="L624" s="83" t="s">
        <v>151</v>
      </c>
      <c r="M624" s="83"/>
      <c r="N624" s="84">
        <v>189</v>
      </c>
      <c r="O624" s="84">
        <v>269</v>
      </c>
      <c r="P624" s="85">
        <v>43983</v>
      </c>
      <c r="U624" s="80"/>
      <c r="V624" s="80"/>
      <c r="W624" s="80"/>
    </row>
    <row r="625" spans="1:43" s="84" customFormat="1" x14ac:dyDescent="0.25">
      <c r="A625" s="164"/>
      <c r="B625" s="164"/>
      <c r="C625" s="244"/>
      <c r="D625" s="120" t="s">
        <v>2511</v>
      </c>
      <c r="E625" s="158"/>
      <c r="F625" s="257"/>
      <c r="G625" s="159"/>
      <c r="H625" s="159"/>
      <c r="I625" s="160"/>
      <c r="J625" s="160"/>
      <c r="K625" s="160"/>
      <c r="L625" s="160"/>
      <c r="M625" s="160"/>
      <c r="N625" s="161"/>
      <c r="O625" s="161"/>
      <c r="P625" s="162"/>
      <c r="Q625" s="161"/>
      <c r="U625" s="80"/>
      <c r="V625" s="80"/>
      <c r="W625" s="80"/>
    </row>
    <row r="626" spans="1:43" s="84" customFormat="1" x14ac:dyDescent="0.25">
      <c r="A626" s="79" t="s">
        <v>1076</v>
      </c>
      <c r="B626" s="79" t="s">
        <v>1077</v>
      </c>
      <c r="C626" s="79" t="s">
        <v>1078</v>
      </c>
      <c r="D626" s="79" t="s">
        <v>1079</v>
      </c>
      <c r="E626" s="80">
        <v>0.47199999999999998</v>
      </c>
      <c r="F626" s="260"/>
      <c r="G626" s="82" t="str">
        <f t="shared" ref="G626:G667" si="46">IF(E626&gt;=40%,"X","")</f>
        <v>X</v>
      </c>
      <c r="H626" s="82" t="str">
        <f t="shared" ref="H626:H667" si="47">IF(AND( E626&gt;=30%, E626 &lt;=39.99%),"X","")</f>
        <v/>
      </c>
      <c r="I626" s="83"/>
      <c r="J626" s="83"/>
      <c r="K626" s="83"/>
      <c r="L626" s="83"/>
      <c r="M626" s="83"/>
      <c r="N626" s="84">
        <v>337</v>
      </c>
      <c r="O626" s="84">
        <v>714</v>
      </c>
      <c r="P626" s="85">
        <v>43983</v>
      </c>
      <c r="U626" s="80"/>
      <c r="V626" s="80"/>
      <c r="W626" s="80"/>
      <c r="AO626" s="88"/>
    </row>
    <row r="627" spans="1:43" s="84" customFormat="1" x14ac:dyDescent="0.25">
      <c r="A627" s="79" t="s">
        <v>1076</v>
      </c>
      <c r="B627" s="79" t="s">
        <v>1077</v>
      </c>
      <c r="C627" s="79" t="s">
        <v>1080</v>
      </c>
      <c r="D627" s="79" t="s">
        <v>1081</v>
      </c>
      <c r="E627" s="80">
        <v>0.40410000000000001</v>
      </c>
      <c r="F627" s="260"/>
      <c r="G627" s="82" t="str">
        <f t="shared" si="46"/>
        <v>X</v>
      </c>
      <c r="H627" s="82" t="str">
        <f t="shared" si="47"/>
        <v/>
      </c>
      <c r="I627" s="83"/>
      <c r="J627" s="83"/>
      <c r="K627" s="83"/>
      <c r="L627" s="83"/>
      <c r="M627" s="83"/>
      <c r="N627" s="84">
        <v>137</v>
      </c>
      <c r="O627" s="84">
        <v>339</v>
      </c>
      <c r="P627" s="85">
        <v>43983</v>
      </c>
      <c r="U627" s="80"/>
      <c r="V627" s="80"/>
      <c r="W627" s="80"/>
      <c r="AO627" s="88"/>
      <c r="AP627" s="88"/>
    </row>
    <row r="628" spans="1:43" s="84" customFormat="1" x14ac:dyDescent="0.25">
      <c r="A628" s="79" t="s">
        <v>1076</v>
      </c>
      <c r="B628" s="79" t="s">
        <v>1077</v>
      </c>
      <c r="C628" s="79" t="s">
        <v>1082</v>
      </c>
      <c r="D628" s="79" t="s">
        <v>1083</v>
      </c>
      <c r="E628" s="80">
        <v>0.32329999999999998</v>
      </c>
      <c r="F628" s="260"/>
      <c r="G628" s="82" t="str">
        <f t="shared" si="46"/>
        <v/>
      </c>
      <c r="H628" s="82" t="str">
        <f t="shared" si="47"/>
        <v>X</v>
      </c>
      <c r="I628" s="83"/>
      <c r="J628" s="83"/>
      <c r="K628" s="83"/>
      <c r="L628" s="83"/>
      <c r="M628" s="83"/>
      <c r="N628" s="84">
        <v>151</v>
      </c>
      <c r="O628" s="84">
        <v>467</v>
      </c>
      <c r="P628" s="85">
        <v>43983</v>
      </c>
      <c r="U628" s="80"/>
      <c r="V628" s="80"/>
      <c r="W628" s="80"/>
      <c r="AP628" s="88"/>
    </row>
    <row r="629" spans="1:43" s="127" customFormat="1" x14ac:dyDescent="0.25">
      <c r="A629" s="119"/>
      <c r="B629" s="119"/>
      <c r="C629" s="119"/>
      <c r="D629" s="120" t="s">
        <v>2511</v>
      </c>
      <c r="E629" s="121">
        <f>N629/O629</f>
        <v>0.41118421052631576</v>
      </c>
      <c r="F629" s="135"/>
      <c r="G629" s="122"/>
      <c r="H629" s="122"/>
      <c r="I629" s="123"/>
      <c r="J629" s="123"/>
      <c r="K629" s="123"/>
      <c r="L629" s="123"/>
      <c r="M629" s="123"/>
      <c r="N629" s="124">
        <f>SUM(N626:N628)</f>
        <v>625</v>
      </c>
      <c r="O629" s="124">
        <f>SUM(O626:O628)</f>
        <v>1520</v>
      </c>
      <c r="P629" s="125"/>
      <c r="Q629" s="124"/>
      <c r="U629" s="126"/>
      <c r="V629" s="126"/>
      <c r="W629" s="126"/>
      <c r="AP629" s="136"/>
    </row>
    <row r="630" spans="1:43" s="84" customFormat="1" x14ac:dyDescent="0.25">
      <c r="A630" s="79" t="s">
        <v>1678</v>
      </c>
      <c r="B630" s="108" t="s">
        <v>1687</v>
      </c>
      <c r="C630" s="79" t="s">
        <v>1530</v>
      </c>
      <c r="D630" s="108" t="s">
        <v>1529</v>
      </c>
      <c r="E630" s="80">
        <v>0.4224</v>
      </c>
      <c r="F630" s="257"/>
      <c r="G630" s="82" t="str">
        <f t="shared" si="46"/>
        <v>X</v>
      </c>
      <c r="H630" s="82" t="str">
        <f t="shared" si="47"/>
        <v/>
      </c>
      <c r="I630" s="83"/>
      <c r="J630" s="83"/>
      <c r="K630" s="83"/>
      <c r="L630" s="83"/>
      <c r="M630" s="83"/>
      <c r="N630" s="84">
        <v>128</v>
      </c>
      <c r="O630" s="84">
        <v>303</v>
      </c>
      <c r="P630" s="85">
        <v>43970</v>
      </c>
      <c r="Q630" s="84" t="s">
        <v>1528</v>
      </c>
      <c r="U630" s="80"/>
      <c r="V630" s="80"/>
      <c r="W630" s="80"/>
      <c r="AN630" s="88"/>
      <c r="AP630" s="88"/>
    </row>
    <row r="631" spans="1:43" s="84" customFormat="1" x14ac:dyDescent="0.25">
      <c r="A631" s="79" t="s">
        <v>1678</v>
      </c>
      <c r="B631" s="108" t="s">
        <v>1687</v>
      </c>
      <c r="C631" s="79" t="s">
        <v>1531</v>
      </c>
      <c r="D631" s="108" t="s">
        <v>1725</v>
      </c>
      <c r="E631" s="80">
        <v>0.36940000000000001</v>
      </c>
      <c r="F631" s="257"/>
      <c r="G631" s="82" t="str">
        <f t="shared" si="46"/>
        <v/>
      </c>
      <c r="H631" s="82" t="str">
        <f t="shared" si="47"/>
        <v>X</v>
      </c>
      <c r="I631" s="83"/>
      <c r="J631" s="83"/>
      <c r="K631" s="83"/>
      <c r="L631" s="83"/>
      <c r="M631" s="83"/>
      <c r="N631" s="84">
        <v>123</v>
      </c>
      <c r="O631" s="84">
        <v>333</v>
      </c>
      <c r="P631" s="85">
        <v>43970</v>
      </c>
      <c r="Q631" s="84" t="s">
        <v>1528</v>
      </c>
      <c r="U631" s="80"/>
      <c r="V631" s="80"/>
      <c r="W631" s="80"/>
      <c r="AN631" s="88"/>
      <c r="AP631" s="88"/>
    </row>
    <row r="632" spans="1:43" s="84" customFormat="1" x14ac:dyDescent="0.25">
      <c r="A632" s="79" t="s">
        <v>1678</v>
      </c>
      <c r="B632" s="108" t="s">
        <v>1687</v>
      </c>
      <c r="C632" s="79" t="s">
        <v>1533</v>
      </c>
      <c r="D632" s="108" t="s">
        <v>1532</v>
      </c>
      <c r="E632" s="80">
        <v>0.32800000000000001</v>
      </c>
      <c r="F632" s="196"/>
      <c r="G632" s="82" t="str">
        <f t="shared" si="46"/>
        <v/>
      </c>
      <c r="H632" s="82" t="str">
        <f t="shared" si="47"/>
        <v>X</v>
      </c>
      <c r="I632" s="83"/>
      <c r="J632" s="83"/>
      <c r="K632" s="83"/>
      <c r="L632" s="83"/>
      <c r="M632" s="83"/>
      <c r="N632" s="84">
        <v>143</v>
      </c>
      <c r="O632" s="84">
        <v>436</v>
      </c>
      <c r="P632" s="85">
        <v>43970</v>
      </c>
      <c r="Q632" s="84" t="s">
        <v>1528</v>
      </c>
      <c r="U632" s="80"/>
      <c r="V632" s="80"/>
      <c r="W632" s="80"/>
      <c r="AP632" s="88"/>
    </row>
    <row r="633" spans="1:43" s="84" customFormat="1" x14ac:dyDescent="0.25">
      <c r="A633" s="79" t="s">
        <v>1678</v>
      </c>
      <c r="B633" s="108" t="s">
        <v>1687</v>
      </c>
      <c r="C633" s="79" t="s">
        <v>1527</v>
      </c>
      <c r="D633" s="108" t="s">
        <v>1724</v>
      </c>
      <c r="E633" s="80">
        <v>0.48060000000000003</v>
      </c>
      <c r="F633" s="257">
        <v>888</v>
      </c>
      <c r="G633" s="82" t="str">
        <f t="shared" si="46"/>
        <v>X</v>
      </c>
      <c r="H633" s="82" t="str">
        <f t="shared" si="47"/>
        <v/>
      </c>
      <c r="I633" s="83"/>
      <c r="J633" s="83"/>
      <c r="K633" s="83"/>
      <c r="L633" s="83"/>
      <c r="M633" s="83"/>
      <c r="N633" s="84">
        <v>149</v>
      </c>
      <c r="O633" s="84">
        <v>310</v>
      </c>
      <c r="P633" s="85">
        <v>43970</v>
      </c>
      <c r="Q633" s="84" t="s">
        <v>1528</v>
      </c>
      <c r="U633" s="80"/>
      <c r="V633" s="80"/>
      <c r="W633" s="80"/>
      <c r="AP633" s="88"/>
    </row>
    <row r="634" spans="1:43" s="127" customFormat="1" x14ac:dyDescent="0.25">
      <c r="A634" s="119"/>
      <c r="B634" s="120"/>
      <c r="C634" s="119"/>
      <c r="D634" s="120" t="s">
        <v>2511</v>
      </c>
      <c r="E634" s="121">
        <f>N634/O634</f>
        <v>0.39290882778581765</v>
      </c>
      <c r="F634" s="259"/>
      <c r="G634" s="122"/>
      <c r="H634" s="122"/>
      <c r="I634" s="123"/>
      <c r="J634" s="123"/>
      <c r="K634" s="123"/>
      <c r="L634" s="123"/>
      <c r="M634" s="123"/>
      <c r="N634" s="124">
        <f>SUM(N630:N633)</f>
        <v>543</v>
      </c>
      <c r="O634" s="124">
        <f>SUM(O630:O633)</f>
        <v>1382</v>
      </c>
      <c r="P634" s="125"/>
      <c r="Q634" s="124"/>
      <c r="U634" s="126"/>
      <c r="V634" s="126"/>
      <c r="W634" s="126"/>
      <c r="AP634" s="136"/>
    </row>
    <row r="635" spans="1:43" s="84" customFormat="1" x14ac:dyDescent="0.25">
      <c r="A635" s="79" t="s">
        <v>341</v>
      </c>
      <c r="B635" s="79" t="s">
        <v>617</v>
      </c>
      <c r="C635" s="86" t="s">
        <v>94</v>
      </c>
      <c r="D635" s="79" t="s">
        <v>95</v>
      </c>
      <c r="E635" s="87">
        <v>0.61229999999999996</v>
      </c>
      <c r="F635" s="260"/>
      <c r="G635" s="82" t="str">
        <f t="shared" si="46"/>
        <v>X</v>
      </c>
      <c r="H635" s="82" t="str">
        <f t="shared" si="47"/>
        <v/>
      </c>
      <c r="I635" s="83"/>
      <c r="J635" s="83"/>
      <c r="K635" s="83"/>
      <c r="L635" s="83"/>
      <c r="M635" s="83"/>
      <c r="N635" s="84">
        <v>169</v>
      </c>
      <c r="O635" s="84">
        <v>276</v>
      </c>
      <c r="P635" s="85">
        <v>43928</v>
      </c>
      <c r="U635" s="80"/>
      <c r="V635" s="80"/>
      <c r="W635" s="80"/>
    </row>
    <row r="636" spans="1:43" s="84" customFormat="1" x14ac:dyDescent="0.25">
      <c r="A636" s="79" t="s">
        <v>341</v>
      </c>
      <c r="B636" s="79" t="s">
        <v>617</v>
      </c>
      <c r="C636" s="86" t="s">
        <v>92</v>
      </c>
      <c r="D636" s="79" t="s">
        <v>93</v>
      </c>
      <c r="E636" s="87">
        <v>0.55689999999999995</v>
      </c>
      <c r="F636" s="260"/>
      <c r="G636" s="82" t="str">
        <f t="shared" si="46"/>
        <v>X</v>
      </c>
      <c r="H636" s="82" t="str">
        <f t="shared" si="47"/>
        <v/>
      </c>
      <c r="I636" s="83"/>
      <c r="J636" s="83"/>
      <c r="K636" s="83"/>
      <c r="L636" s="83"/>
      <c r="M636" s="83"/>
      <c r="N636" s="84">
        <v>137</v>
      </c>
      <c r="O636" s="84">
        <v>246</v>
      </c>
      <c r="P636" s="85">
        <v>43928</v>
      </c>
      <c r="U636" s="80"/>
      <c r="V636" s="80"/>
      <c r="W636" s="80"/>
    </row>
    <row r="637" spans="1:43" s="127" customFormat="1" x14ac:dyDescent="0.25">
      <c r="A637" s="119"/>
      <c r="B637" s="119"/>
      <c r="C637" s="128"/>
      <c r="D637" s="120" t="s">
        <v>2511</v>
      </c>
      <c r="E637" s="129">
        <f>N637/O637</f>
        <v>0.58620689655172409</v>
      </c>
      <c r="F637" s="135"/>
      <c r="G637" s="122"/>
      <c r="H637" s="122"/>
      <c r="I637" s="123"/>
      <c r="J637" s="123"/>
      <c r="K637" s="123"/>
      <c r="L637" s="123"/>
      <c r="M637" s="123"/>
      <c r="N637" s="124">
        <f>SUM(N635:N636)</f>
        <v>306</v>
      </c>
      <c r="O637" s="124">
        <f>SUM(O635:O636)</f>
        <v>522</v>
      </c>
      <c r="P637" s="125"/>
      <c r="Q637" s="124"/>
      <c r="U637" s="126"/>
      <c r="V637" s="126"/>
      <c r="W637" s="126"/>
    </row>
    <row r="638" spans="1:43" s="84" customFormat="1" x14ac:dyDescent="0.25">
      <c r="A638" s="79" t="s">
        <v>363</v>
      </c>
      <c r="B638" s="79" t="s">
        <v>618</v>
      </c>
      <c r="C638" s="86" t="s">
        <v>364</v>
      </c>
      <c r="D638" s="79" t="s">
        <v>619</v>
      </c>
      <c r="E638" s="87">
        <v>0.45200000000000001</v>
      </c>
      <c r="F638" s="260"/>
      <c r="G638" s="82" t="str">
        <f t="shared" si="46"/>
        <v>X</v>
      </c>
      <c r="H638" s="82" t="str">
        <f t="shared" si="47"/>
        <v/>
      </c>
      <c r="I638" s="83" t="s">
        <v>150</v>
      </c>
      <c r="J638" s="83"/>
      <c r="K638" s="83"/>
      <c r="L638" s="83" t="s">
        <v>151</v>
      </c>
      <c r="M638" s="83"/>
      <c r="N638" s="84">
        <v>353</v>
      </c>
      <c r="O638" s="84">
        <v>781</v>
      </c>
      <c r="P638" s="85">
        <v>43994</v>
      </c>
      <c r="Q638" s="84" t="s">
        <v>2521</v>
      </c>
      <c r="U638" s="80"/>
      <c r="V638" s="80"/>
      <c r="W638" s="80"/>
      <c r="AQ638" s="88"/>
    </row>
    <row r="639" spans="1:43" s="84" customFormat="1" x14ac:dyDescent="0.25">
      <c r="A639" s="79" t="s">
        <v>363</v>
      </c>
      <c r="B639" s="79" t="s">
        <v>618</v>
      </c>
      <c r="C639" s="86" t="s">
        <v>365</v>
      </c>
      <c r="D639" s="79" t="s">
        <v>366</v>
      </c>
      <c r="E639" s="87">
        <v>0.34039999999999998</v>
      </c>
      <c r="F639" s="260"/>
      <c r="G639" s="82" t="str">
        <f t="shared" si="46"/>
        <v/>
      </c>
      <c r="H639" s="82" t="str">
        <f t="shared" si="47"/>
        <v>X</v>
      </c>
      <c r="I639" s="83" t="s">
        <v>150</v>
      </c>
      <c r="J639" s="83"/>
      <c r="K639" s="83"/>
      <c r="L639" s="83" t="s">
        <v>151</v>
      </c>
      <c r="M639" s="83" t="s">
        <v>22</v>
      </c>
      <c r="N639" s="84">
        <v>80</v>
      </c>
      <c r="O639" s="84">
        <v>235</v>
      </c>
      <c r="P639" s="85">
        <v>43994</v>
      </c>
      <c r="U639" s="80"/>
      <c r="V639" s="80"/>
      <c r="W639" s="80"/>
      <c r="AQ639" s="88"/>
    </row>
    <row r="640" spans="1:43" s="84" customFormat="1" x14ac:dyDescent="0.25">
      <c r="A640" s="79" t="s">
        <v>363</v>
      </c>
      <c r="B640" s="79" t="s">
        <v>618</v>
      </c>
      <c r="C640" s="86" t="s">
        <v>367</v>
      </c>
      <c r="D640" s="79" t="s">
        <v>368</v>
      </c>
      <c r="E640" s="87">
        <v>0.36549999999999999</v>
      </c>
      <c r="F640" s="260"/>
      <c r="G640" s="82" t="str">
        <f t="shared" si="46"/>
        <v/>
      </c>
      <c r="H640" s="82" t="str">
        <f t="shared" si="47"/>
        <v>X</v>
      </c>
      <c r="I640" s="83" t="s">
        <v>150</v>
      </c>
      <c r="J640" s="83"/>
      <c r="K640" s="83"/>
      <c r="L640" s="83" t="s">
        <v>151</v>
      </c>
      <c r="M640" s="83" t="s">
        <v>22</v>
      </c>
      <c r="N640" s="84">
        <v>91</v>
      </c>
      <c r="O640" s="84">
        <v>249</v>
      </c>
      <c r="P640" s="85">
        <v>43994</v>
      </c>
      <c r="U640" s="80"/>
      <c r="V640" s="80"/>
      <c r="W640" s="80"/>
      <c r="AP640" s="88"/>
      <c r="AQ640" s="88"/>
    </row>
    <row r="641" spans="1:46" s="127" customFormat="1" x14ac:dyDescent="0.25">
      <c r="A641" s="119"/>
      <c r="B641" s="119"/>
      <c r="C641" s="128"/>
      <c r="D641" s="120" t="s">
        <v>2511</v>
      </c>
      <c r="E641" s="129">
        <f>N641/O641</f>
        <v>0.4142292490118577</v>
      </c>
      <c r="F641" s="135"/>
      <c r="G641" s="122"/>
      <c r="H641" s="122"/>
      <c r="I641" s="123"/>
      <c r="J641" s="123"/>
      <c r="K641" s="123"/>
      <c r="L641" s="123"/>
      <c r="M641" s="123"/>
      <c r="N641" s="124">
        <f>SUM(N638:N640)</f>
        <v>524</v>
      </c>
      <c r="O641" s="124">
        <f>SUM(O638:O640)</f>
        <v>1265</v>
      </c>
      <c r="P641" s="125"/>
      <c r="Q641" s="124"/>
      <c r="U641" s="126"/>
      <c r="V641" s="126"/>
      <c r="W641" s="126"/>
      <c r="AP641" s="136"/>
      <c r="AQ641" s="136"/>
    </row>
    <row r="642" spans="1:46" s="84" customFormat="1" x14ac:dyDescent="0.25">
      <c r="A642" s="79" t="s">
        <v>1133</v>
      </c>
      <c r="B642" s="79" t="s">
        <v>1015</v>
      </c>
      <c r="C642" s="79" t="s">
        <v>1830</v>
      </c>
      <c r="D642" s="79" t="s">
        <v>1602</v>
      </c>
      <c r="E642" s="80">
        <v>0.49149999999999999</v>
      </c>
      <c r="F642" s="260"/>
      <c r="G642" s="82" t="str">
        <f t="shared" si="46"/>
        <v>X</v>
      </c>
      <c r="H642" s="82" t="str">
        <f t="shared" si="47"/>
        <v/>
      </c>
      <c r="I642" s="83"/>
      <c r="J642" s="83"/>
      <c r="K642" s="83"/>
      <c r="L642" s="83"/>
      <c r="M642" s="83"/>
      <c r="N642" s="84">
        <v>174</v>
      </c>
      <c r="O642" s="84">
        <v>354</v>
      </c>
      <c r="P642" s="85">
        <v>43985</v>
      </c>
      <c r="U642" s="80"/>
      <c r="V642" s="80"/>
      <c r="W642" s="80"/>
      <c r="AP642" s="88"/>
      <c r="AQ642" s="88"/>
    </row>
    <row r="643" spans="1:46" s="84" customFormat="1" x14ac:dyDescent="0.25">
      <c r="A643" s="79" t="s">
        <v>1133</v>
      </c>
      <c r="B643" s="79" t="s">
        <v>1015</v>
      </c>
      <c r="C643" s="79" t="s">
        <v>1831</v>
      </c>
      <c r="D643" s="79" t="s">
        <v>1016</v>
      </c>
      <c r="E643" s="80">
        <v>0.34310000000000002</v>
      </c>
      <c r="F643" s="260"/>
      <c r="G643" s="82" t="str">
        <f t="shared" si="46"/>
        <v/>
      </c>
      <c r="H643" s="82" t="str">
        <f t="shared" si="47"/>
        <v>X</v>
      </c>
      <c r="I643" s="83"/>
      <c r="J643" s="83"/>
      <c r="K643" s="83"/>
      <c r="L643" s="83"/>
      <c r="M643" s="83"/>
      <c r="N643" s="84">
        <v>82</v>
      </c>
      <c r="O643" s="84">
        <v>239</v>
      </c>
      <c r="P643" s="85">
        <v>43985</v>
      </c>
      <c r="U643" s="80"/>
      <c r="V643" s="80"/>
      <c r="W643" s="80"/>
      <c r="AQ643" s="88"/>
      <c r="AR643" s="88"/>
    </row>
    <row r="644" spans="1:46" s="127" customFormat="1" x14ac:dyDescent="0.25">
      <c r="A644" s="119"/>
      <c r="B644" s="119"/>
      <c r="C644" s="119"/>
      <c r="D644" s="120" t="s">
        <v>2511</v>
      </c>
      <c r="E644" s="121">
        <f>N644/O644</f>
        <v>0.43170320404721751</v>
      </c>
      <c r="F644" s="135"/>
      <c r="G644" s="122"/>
      <c r="H644" s="122"/>
      <c r="I644" s="123"/>
      <c r="J644" s="123"/>
      <c r="K644" s="123"/>
      <c r="L644" s="123"/>
      <c r="M644" s="123"/>
      <c r="N644" s="124">
        <f>SUM(N642:N643)</f>
        <v>256</v>
      </c>
      <c r="O644" s="124">
        <f>SUM(O642:O643)</f>
        <v>593</v>
      </c>
      <c r="P644" s="125"/>
      <c r="Q644" s="124"/>
      <c r="U644" s="126"/>
      <c r="V644" s="126"/>
      <c r="W644" s="126"/>
      <c r="AQ644" s="136"/>
      <c r="AR644" s="136"/>
    </row>
    <row r="645" spans="1:46" s="84" customFormat="1" x14ac:dyDescent="0.25">
      <c r="A645" s="79" t="s">
        <v>1598</v>
      </c>
      <c r="B645" s="108" t="s">
        <v>1688</v>
      </c>
      <c r="C645" s="79" t="s">
        <v>1599</v>
      </c>
      <c r="D645" s="108" t="s">
        <v>2576</v>
      </c>
      <c r="E645" s="80">
        <v>0.43440000000000001</v>
      </c>
      <c r="F645" s="257"/>
      <c r="G645" s="82" t="str">
        <f t="shared" si="46"/>
        <v>X</v>
      </c>
      <c r="H645" s="82" t="str">
        <f t="shared" si="47"/>
        <v/>
      </c>
      <c r="I645" s="83" t="s">
        <v>150</v>
      </c>
      <c r="J645" s="83"/>
      <c r="K645" s="83"/>
      <c r="L645" s="83" t="s">
        <v>151</v>
      </c>
      <c r="M645" s="83"/>
      <c r="N645" s="84">
        <v>192</v>
      </c>
      <c r="O645" s="84">
        <v>442</v>
      </c>
      <c r="P645" s="85">
        <v>43983</v>
      </c>
      <c r="U645" s="80"/>
      <c r="V645" s="80"/>
      <c r="W645" s="80"/>
      <c r="AQ645" s="88"/>
      <c r="AR645" s="88"/>
    </row>
    <row r="646" spans="1:46" s="84" customFormat="1" x14ac:dyDescent="0.25">
      <c r="A646" s="79" t="s">
        <v>1598</v>
      </c>
      <c r="B646" s="108" t="s">
        <v>1688</v>
      </c>
      <c r="C646" s="79" t="s">
        <v>1600</v>
      </c>
      <c r="D646" s="108" t="s">
        <v>1726</v>
      </c>
      <c r="E646" s="80">
        <v>0.32690000000000002</v>
      </c>
      <c r="F646" s="196"/>
      <c r="G646" s="82" t="str">
        <f t="shared" si="46"/>
        <v/>
      </c>
      <c r="H646" s="82" t="str">
        <f t="shared" si="47"/>
        <v>X</v>
      </c>
      <c r="I646" s="83" t="s">
        <v>150</v>
      </c>
      <c r="J646" s="83"/>
      <c r="K646" s="83"/>
      <c r="L646" s="83" t="s">
        <v>151</v>
      </c>
      <c r="M646" s="83"/>
      <c r="N646" s="84">
        <v>102</v>
      </c>
      <c r="O646" s="84">
        <v>312</v>
      </c>
      <c r="P646" s="85">
        <v>43983</v>
      </c>
      <c r="U646" s="80"/>
      <c r="V646" s="80"/>
      <c r="W646" s="80"/>
      <c r="AR646" s="88"/>
    </row>
    <row r="647" spans="1:46" s="84" customFormat="1" x14ac:dyDescent="0.25">
      <c r="A647" s="79" t="s">
        <v>1598</v>
      </c>
      <c r="B647" s="108" t="s">
        <v>1688</v>
      </c>
      <c r="C647" s="79" t="s">
        <v>1601</v>
      </c>
      <c r="D647" s="108" t="s">
        <v>1727</v>
      </c>
      <c r="E647" s="80">
        <v>0.3614</v>
      </c>
      <c r="F647" s="196"/>
      <c r="G647" s="82" t="str">
        <f t="shared" si="46"/>
        <v/>
      </c>
      <c r="H647" s="82" t="str">
        <f t="shared" si="47"/>
        <v>X</v>
      </c>
      <c r="I647" s="83" t="s">
        <v>150</v>
      </c>
      <c r="J647" s="83"/>
      <c r="K647" s="83"/>
      <c r="L647" s="83" t="s">
        <v>151</v>
      </c>
      <c r="M647" s="83"/>
      <c r="N647" s="84">
        <v>116</v>
      </c>
      <c r="O647" s="84">
        <v>321</v>
      </c>
      <c r="P647" s="85">
        <v>43983</v>
      </c>
      <c r="U647" s="80"/>
      <c r="V647" s="80"/>
      <c r="W647" s="80"/>
      <c r="AQ647" s="88"/>
      <c r="AR647" s="88"/>
      <c r="AS647" s="88"/>
    </row>
    <row r="648" spans="1:46" s="127" customFormat="1" x14ac:dyDescent="0.25">
      <c r="A648" s="119"/>
      <c r="B648" s="120"/>
      <c r="C648" s="119"/>
      <c r="D648" s="120" t="s">
        <v>2511</v>
      </c>
      <c r="E648" s="121">
        <f>N648/O648</f>
        <v>0.38139534883720932</v>
      </c>
      <c r="F648" s="258"/>
      <c r="G648" s="122"/>
      <c r="H648" s="122"/>
      <c r="I648" s="123"/>
      <c r="J648" s="123"/>
      <c r="K648" s="123"/>
      <c r="L648" s="123"/>
      <c r="M648" s="123"/>
      <c r="N648" s="124">
        <f>SUM(N645:N647)</f>
        <v>410</v>
      </c>
      <c r="O648" s="124">
        <f>SUM(O645:O647)</f>
        <v>1075</v>
      </c>
      <c r="P648" s="125"/>
      <c r="Q648" s="124"/>
      <c r="U648" s="126"/>
      <c r="V648" s="126"/>
      <c r="W648" s="126"/>
      <c r="AQ648" s="136"/>
      <c r="AR648" s="136"/>
      <c r="AS648" s="136"/>
    </row>
    <row r="649" spans="1:46" s="84" customFormat="1" x14ac:dyDescent="0.25">
      <c r="A649" s="79" t="s">
        <v>1122</v>
      </c>
      <c r="B649" s="79" t="s">
        <v>974</v>
      </c>
      <c r="C649" s="79" t="s">
        <v>975</v>
      </c>
      <c r="D649" s="79" t="s">
        <v>976</v>
      </c>
      <c r="E649" s="80">
        <v>0.31979999999999997</v>
      </c>
      <c r="F649" s="260"/>
      <c r="G649" s="82" t="str">
        <f t="shared" si="46"/>
        <v/>
      </c>
      <c r="H649" s="82" t="str">
        <f t="shared" si="47"/>
        <v>X</v>
      </c>
      <c r="I649" s="83"/>
      <c r="J649" s="83"/>
      <c r="K649" s="83"/>
      <c r="L649" s="83"/>
      <c r="M649" s="83"/>
      <c r="N649" s="84">
        <v>79</v>
      </c>
      <c r="O649" s="84">
        <v>247</v>
      </c>
      <c r="P649" s="85">
        <v>43985</v>
      </c>
      <c r="U649" s="80"/>
      <c r="V649" s="80"/>
      <c r="W649" s="80"/>
      <c r="AQ649" s="88"/>
      <c r="AR649" s="88"/>
      <c r="AS649" s="88"/>
    </row>
    <row r="650" spans="1:46" s="84" customFormat="1" x14ac:dyDescent="0.25">
      <c r="A650" s="79" t="s">
        <v>1122</v>
      </c>
      <c r="B650" s="79" t="s">
        <v>974</v>
      </c>
      <c r="C650" s="79" t="s">
        <v>977</v>
      </c>
      <c r="D650" s="79" t="s">
        <v>978</v>
      </c>
      <c r="E650" s="80">
        <v>0.2974</v>
      </c>
      <c r="F650" s="260"/>
      <c r="G650" s="82" t="str">
        <f t="shared" si="46"/>
        <v/>
      </c>
      <c r="H650" s="82" t="str">
        <f t="shared" si="47"/>
        <v/>
      </c>
      <c r="I650" s="83"/>
      <c r="J650" s="83"/>
      <c r="K650" s="83"/>
      <c r="L650" s="83"/>
      <c r="M650" s="83"/>
      <c r="N650" s="84">
        <v>58</v>
      </c>
      <c r="O650" s="84">
        <v>195</v>
      </c>
      <c r="P650" s="85">
        <v>43985</v>
      </c>
      <c r="U650" s="80"/>
      <c r="V650" s="80"/>
      <c r="W650" s="80"/>
      <c r="AS650" s="88"/>
    </row>
    <row r="651" spans="1:46" s="127" customFormat="1" x14ac:dyDescent="0.25">
      <c r="A651" s="119"/>
      <c r="B651" s="119"/>
      <c r="C651" s="119"/>
      <c r="D651" s="120" t="s">
        <v>2511</v>
      </c>
      <c r="E651" s="121">
        <f>N651/O651</f>
        <v>0.30995475113122173</v>
      </c>
      <c r="F651" s="135"/>
      <c r="G651" s="122"/>
      <c r="H651" s="122"/>
      <c r="I651" s="123"/>
      <c r="J651" s="123"/>
      <c r="K651" s="123"/>
      <c r="L651" s="123"/>
      <c r="M651" s="123"/>
      <c r="N651" s="124">
        <f>SUM(N649:N650)</f>
        <v>137</v>
      </c>
      <c r="O651" s="124">
        <f>SUM(O649:O650)</f>
        <v>442</v>
      </c>
      <c r="P651" s="125"/>
      <c r="Q651" s="124"/>
      <c r="U651" s="126"/>
      <c r="V651" s="126"/>
      <c r="W651" s="126"/>
      <c r="AS651" s="136"/>
    </row>
    <row r="652" spans="1:46" s="84" customFormat="1" x14ac:dyDescent="0.25">
      <c r="A652" s="79" t="s">
        <v>1123</v>
      </c>
      <c r="B652" s="79" t="s">
        <v>936</v>
      </c>
      <c r="C652" s="79" t="s">
        <v>1832</v>
      </c>
      <c r="D652" s="79" t="s">
        <v>937</v>
      </c>
      <c r="E652" s="80">
        <v>0.3962</v>
      </c>
      <c r="F652" s="260"/>
      <c r="G652" s="82" t="str">
        <f t="shared" si="46"/>
        <v/>
      </c>
      <c r="H652" s="82" t="str">
        <f t="shared" si="47"/>
        <v>X</v>
      </c>
      <c r="I652" s="83"/>
      <c r="J652" s="83"/>
      <c r="K652" s="83"/>
      <c r="L652" s="83"/>
      <c r="M652" s="83"/>
      <c r="N652" s="84">
        <v>147</v>
      </c>
      <c r="O652" s="84">
        <v>371</v>
      </c>
      <c r="P652" s="85">
        <v>43985</v>
      </c>
      <c r="U652" s="80"/>
      <c r="V652" s="80"/>
      <c r="W652" s="80"/>
      <c r="AS652" s="88"/>
      <c r="AT652" s="88"/>
    </row>
    <row r="653" spans="1:46" s="84" customFormat="1" x14ac:dyDescent="0.25">
      <c r="A653" s="79" t="s">
        <v>1123</v>
      </c>
      <c r="B653" s="79" t="s">
        <v>936</v>
      </c>
      <c r="C653" s="79" t="s">
        <v>1833</v>
      </c>
      <c r="D653" s="79" t="s">
        <v>1603</v>
      </c>
      <c r="E653" s="80">
        <v>0.35899999999999999</v>
      </c>
      <c r="F653" s="260"/>
      <c r="G653" s="82" t="str">
        <f t="shared" si="46"/>
        <v/>
      </c>
      <c r="H653" s="82" t="str">
        <f t="shared" si="47"/>
        <v>X</v>
      </c>
      <c r="I653" s="83"/>
      <c r="J653" s="83"/>
      <c r="K653" s="83"/>
      <c r="L653" s="83"/>
      <c r="M653" s="83"/>
      <c r="N653" s="84">
        <v>135</v>
      </c>
      <c r="O653" s="84">
        <v>376</v>
      </c>
      <c r="P653" s="85">
        <v>43985</v>
      </c>
      <c r="U653" s="80"/>
      <c r="V653" s="80"/>
      <c r="W653" s="80"/>
      <c r="AS653" s="88"/>
      <c r="AT653" s="88"/>
    </row>
    <row r="654" spans="1:46" s="84" customFormat="1" x14ac:dyDescent="0.25">
      <c r="A654" s="79" t="s">
        <v>1123</v>
      </c>
      <c r="B654" s="79" t="s">
        <v>936</v>
      </c>
      <c r="C654" s="79" t="s">
        <v>1834</v>
      </c>
      <c r="D654" s="79" t="s">
        <v>1604</v>
      </c>
      <c r="E654" s="80">
        <v>0.30209999999999998</v>
      </c>
      <c r="F654" s="260"/>
      <c r="G654" s="82" t="str">
        <f t="shared" si="46"/>
        <v/>
      </c>
      <c r="H654" s="82" t="str">
        <f t="shared" si="47"/>
        <v>X</v>
      </c>
      <c r="I654" s="83"/>
      <c r="J654" s="83"/>
      <c r="K654" s="83"/>
      <c r="L654" s="83"/>
      <c r="M654" s="83"/>
      <c r="N654" s="84">
        <v>158</v>
      </c>
      <c r="O654" s="84">
        <v>523</v>
      </c>
      <c r="P654" s="85">
        <v>43985</v>
      </c>
      <c r="U654" s="80"/>
      <c r="V654" s="80"/>
      <c r="W654" s="80"/>
      <c r="AS654" s="88"/>
      <c r="AT654" s="88"/>
    </row>
    <row r="655" spans="1:46" s="84" customFormat="1" x14ac:dyDescent="0.25">
      <c r="A655" s="79" t="s">
        <v>1123</v>
      </c>
      <c r="B655" s="79" t="s">
        <v>936</v>
      </c>
      <c r="C655" s="79" t="s">
        <v>1835</v>
      </c>
      <c r="D655" s="79" t="s">
        <v>1605</v>
      </c>
      <c r="E655" s="80">
        <v>0.42720000000000002</v>
      </c>
      <c r="F655" s="260"/>
      <c r="G655" s="82" t="str">
        <f t="shared" si="46"/>
        <v>X</v>
      </c>
      <c r="H655" s="82" t="str">
        <f t="shared" si="47"/>
        <v/>
      </c>
      <c r="I655" s="83"/>
      <c r="J655" s="83"/>
      <c r="K655" s="83"/>
      <c r="L655" s="83"/>
      <c r="M655" s="83"/>
      <c r="N655" s="84">
        <v>179</v>
      </c>
      <c r="O655" s="84">
        <v>419</v>
      </c>
      <c r="P655" s="85">
        <v>43985</v>
      </c>
      <c r="U655" s="80"/>
      <c r="V655" s="80"/>
      <c r="W655" s="80"/>
      <c r="AR655" s="88"/>
      <c r="AT655" s="88"/>
    </row>
    <row r="656" spans="1:46" s="127" customFormat="1" x14ac:dyDescent="0.25">
      <c r="A656" s="119"/>
      <c r="B656" s="119"/>
      <c r="C656" s="119"/>
      <c r="D656" s="120" t="s">
        <v>2511</v>
      </c>
      <c r="E656" s="121">
        <f>N656/O656</f>
        <v>0.36648904677323862</v>
      </c>
      <c r="F656" s="135"/>
      <c r="G656" s="122"/>
      <c r="H656" s="122"/>
      <c r="I656" s="123"/>
      <c r="J656" s="123"/>
      <c r="K656" s="123"/>
      <c r="L656" s="123"/>
      <c r="M656" s="123"/>
      <c r="N656" s="124">
        <f>SUM(N652:N655)</f>
        <v>619</v>
      </c>
      <c r="O656" s="124">
        <f>SUM(O652:O655)</f>
        <v>1689</v>
      </c>
      <c r="P656" s="125"/>
      <c r="Q656" s="124"/>
      <c r="U656" s="126"/>
      <c r="V656" s="126"/>
      <c r="W656" s="126"/>
      <c r="AR656" s="136"/>
      <c r="AT656" s="136"/>
    </row>
    <row r="657" spans="1:46" s="84" customFormat="1" x14ac:dyDescent="0.25">
      <c r="A657" s="79" t="s">
        <v>237</v>
      </c>
      <c r="B657" s="79" t="s">
        <v>238</v>
      </c>
      <c r="C657" s="86" t="s">
        <v>239</v>
      </c>
      <c r="D657" s="79" t="s">
        <v>2553</v>
      </c>
      <c r="E657" s="87">
        <v>0.45319999999999999</v>
      </c>
      <c r="F657" s="260"/>
      <c r="G657" s="82" t="str">
        <f t="shared" si="46"/>
        <v>X</v>
      </c>
      <c r="H657" s="82" t="str">
        <f t="shared" si="47"/>
        <v/>
      </c>
      <c r="I657" s="83" t="s">
        <v>22</v>
      </c>
      <c r="J657" s="83"/>
      <c r="K657" s="83"/>
      <c r="L657" s="83" t="s">
        <v>151</v>
      </c>
      <c r="M657" s="83"/>
      <c r="N657" s="84">
        <v>179</v>
      </c>
      <c r="O657" s="84">
        <v>395</v>
      </c>
      <c r="P657" s="85">
        <v>43935</v>
      </c>
      <c r="Q657" s="84" t="s">
        <v>2521</v>
      </c>
      <c r="U657" s="80"/>
      <c r="V657" s="80"/>
      <c r="W657" s="80"/>
      <c r="AR657" s="88"/>
      <c r="AT657" s="88"/>
    </row>
    <row r="658" spans="1:46" s="84" customFormat="1" x14ac:dyDescent="0.25">
      <c r="A658" s="79" t="s">
        <v>237</v>
      </c>
      <c r="B658" s="79" t="s">
        <v>238</v>
      </c>
      <c r="C658" s="86" t="s">
        <v>240</v>
      </c>
      <c r="D658" s="79" t="s">
        <v>241</v>
      </c>
      <c r="E658" s="87">
        <v>0.37969999999999998</v>
      </c>
      <c r="F658" s="260"/>
      <c r="G658" s="82" t="str">
        <f t="shared" si="46"/>
        <v/>
      </c>
      <c r="H658" s="82" t="str">
        <f t="shared" si="47"/>
        <v>X</v>
      </c>
      <c r="I658" s="83" t="s">
        <v>22</v>
      </c>
      <c r="J658" s="83"/>
      <c r="K658" s="83"/>
      <c r="L658" s="83" t="s">
        <v>151</v>
      </c>
      <c r="M658" s="83"/>
      <c r="N658" s="84">
        <v>101</v>
      </c>
      <c r="O658" s="84">
        <v>266</v>
      </c>
      <c r="P658" s="85">
        <v>43935</v>
      </c>
      <c r="U658" s="80"/>
      <c r="V658" s="80"/>
      <c r="W658" s="80"/>
      <c r="AT658" s="88"/>
    </row>
    <row r="659" spans="1:46" s="127" customFormat="1" x14ac:dyDescent="0.25">
      <c r="A659" s="119"/>
      <c r="B659" s="119"/>
      <c r="C659" s="128"/>
      <c r="D659" s="120" t="s">
        <v>2511</v>
      </c>
      <c r="E659" s="129">
        <f>N659/O659</f>
        <v>0.42360060514372161</v>
      </c>
      <c r="F659" s="135"/>
      <c r="G659" s="122"/>
      <c r="H659" s="122"/>
      <c r="I659" s="123"/>
      <c r="J659" s="123"/>
      <c r="K659" s="123"/>
      <c r="L659" s="123"/>
      <c r="M659" s="123"/>
      <c r="N659" s="124">
        <f>SUM(N657:N658)</f>
        <v>280</v>
      </c>
      <c r="O659" s="124">
        <f>SUM(O657:O658)</f>
        <v>661</v>
      </c>
      <c r="P659" s="125"/>
      <c r="Q659" s="124"/>
      <c r="U659" s="126"/>
      <c r="V659" s="126"/>
      <c r="W659" s="126"/>
      <c r="AT659" s="136"/>
    </row>
    <row r="660" spans="1:46" s="84" customFormat="1" x14ac:dyDescent="0.25">
      <c r="A660" s="79" t="s">
        <v>963</v>
      </c>
      <c r="B660" s="79" t="s">
        <v>964</v>
      </c>
      <c r="C660" s="79" t="s">
        <v>965</v>
      </c>
      <c r="D660" s="79" t="s">
        <v>1606</v>
      </c>
      <c r="E660" s="80">
        <v>0.3478</v>
      </c>
      <c r="F660" s="260"/>
      <c r="G660" s="82" t="str">
        <f t="shared" si="46"/>
        <v/>
      </c>
      <c r="H660" s="82" t="str">
        <f t="shared" si="47"/>
        <v>X</v>
      </c>
      <c r="I660" s="83"/>
      <c r="J660" s="83"/>
      <c r="K660" s="83"/>
      <c r="L660" s="83"/>
      <c r="M660" s="83"/>
      <c r="N660" s="84">
        <v>136</v>
      </c>
      <c r="O660" s="84">
        <v>391</v>
      </c>
      <c r="P660" s="85">
        <v>43922</v>
      </c>
      <c r="Q660" s="84" t="s">
        <v>966</v>
      </c>
      <c r="U660" s="80"/>
      <c r="V660" s="80"/>
      <c r="W660" s="80"/>
    </row>
    <row r="661" spans="1:46" s="84" customFormat="1" x14ac:dyDescent="0.25">
      <c r="A661" s="79" t="s">
        <v>963</v>
      </c>
      <c r="B661" s="79" t="s">
        <v>964</v>
      </c>
      <c r="C661" s="79" t="s">
        <v>967</v>
      </c>
      <c r="D661" s="79" t="s">
        <v>968</v>
      </c>
      <c r="E661" s="80">
        <v>0.30130000000000001</v>
      </c>
      <c r="F661" s="260"/>
      <c r="G661" s="82" t="str">
        <f t="shared" si="46"/>
        <v/>
      </c>
      <c r="H661" s="82" t="str">
        <f t="shared" si="47"/>
        <v>X</v>
      </c>
      <c r="I661" s="83"/>
      <c r="J661" s="83"/>
      <c r="K661" s="83"/>
      <c r="L661" s="83"/>
      <c r="M661" s="83"/>
      <c r="N661" s="84">
        <v>91</v>
      </c>
      <c r="O661" s="84">
        <v>302</v>
      </c>
      <c r="P661" s="85">
        <v>43922</v>
      </c>
      <c r="U661" s="80"/>
      <c r="V661" s="80"/>
      <c r="W661" s="80"/>
      <c r="AS661" s="88"/>
    </row>
    <row r="662" spans="1:46" s="127" customFormat="1" x14ac:dyDescent="0.25">
      <c r="A662" s="119"/>
      <c r="B662" s="119"/>
      <c r="C662" s="119"/>
      <c r="D662" s="120" t="s">
        <v>2511</v>
      </c>
      <c r="E662" s="121">
        <f>N662/O662</f>
        <v>0.32756132756132755</v>
      </c>
      <c r="F662" s="135"/>
      <c r="G662" s="122"/>
      <c r="H662" s="122"/>
      <c r="I662" s="123"/>
      <c r="J662" s="123"/>
      <c r="K662" s="123"/>
      <c r="L662" s="123"/>
      <c r="M662" s="123"/>
      <c r="N662" s="124">
        <f>SUM(N660:N661)</f>
        <v>227</v>
      </c>
      <c r="O662" s="124">
        <f>SUM(O660:O661)</f>
        <v>693</v>
      </c>
      <c r="P662" s="125"/>
      <c r="Q662" s="124"/>
      <c r="U662" s="126"/>
      <c r="V662" s="126"/>
      <c r="W662" s="126"/>
      <c r="AS662" s="136"/>
    </row>
    <row r="663" spans="1:46" s="84" customFormat="1" x14ac:dyDescent="0.25">
      <c r="A663" s="79" t="s">
        <v>1441</v>
      </c>
      <c r="B663" s="187" t="s">
        <v>1442</v>
      </c>
      <c r="C663" s="79" t="s">
        <v>1446</v>
      </c>
      <c r="D663" s="187" t="s">
        <v>1729</v>
      </c>
      <c r="E663" s="80">
        <v>0.14199999999999999</v>
      </c>
      <c r="F663" s="196"/>
      <c r="G663" s="82" t="str">
        <f t="shared" si="46"/>
        <v/>
      </c>
      <c r="H663" s="82" t="str">
        <f t="shared" si="47"/>
        <v/>
      </c>
      <c r="I663" s="83"/>
      <c r="J663" s="83"/>
      <c r="K663" s="83"/>
      <c r="L663" s="83"/>
      <c r="M663" s="83"/>
      <c r="N663" s="84">
        <v>74</v>
      </c>
      <c r="O663" s="84">
        <v>521</v>
      </c>
      <c r="P663" s="85">
        <v>43991</v>
      </c>
      <c r="U663" s="80"/>
      <c r="V663" s="80"/>
      <c r="W663" s="80"/>
      <c r="AS663" s="88"/>
    </row>
    <row r="664" spans="1:46" s="84" customFormat="1" x14ac:dyDescent="0.25">
      <c r="A664" s="79" t="s">
        <v>1441</v>
      </c>
      <c r="B664" s="187" t="s">
        <v>1442</v>
      </c>
      <c r="C664" s="79" t="s">
        <v>1460</v>
      </c>
      <c r="D664" s="187" t="s">
        <v>1232</v>
      </c>
      <c r="E664" s="80">
        <v>0.30270000000000002</v>
      </c>
      <c r="F664" s="257"/>
      <c r="G664" s="82" t="str">
        <f t="shared" si="46"/>
        <v/>
      </c>
      <c r="H664" s="82" t="str">
        <f t="shared" si="47"/>
        <v>X</v>
      </c>
      <c r="I664" s="83"/>
      <c r="J664" s="83"/>
      <c r="K664" s="83"/>
      <c r="L664" s="83"/>
      <c r="M664" s="83"/>
      <c r="N664" s="84">
        <v>125</v>
      </c>
      <c r="O664" s="84">
        <v>413</v>
      </c>
      <c r="P664" s="85">
        <v>43991</v>
      </c>
      <c r="U664" s="80"/>
      <c r="V664" s="80"/>
      <c r="W664" s="80"/>
    </row>
    <row r="665" spans="1:46" s="84" customFormat="1" x14ac:dyDescent="0.25">
      <c r="A665" s="79" t="s">
        <v>1441</v>
      </c>
      <c r="B665" s="187" t="s">
        <v>1442</v>
      </c>
      <c r="C665" s="79" t="s">
        <v>1458</v>
      </c>
      <c r="D665" s="187" t="s">
        <v>1459</v>
      </c>
      <c r="E665" s="80">
        <v>0.1953</v>
      </c>
      <c r="F665" s="257"/>
      <c r="G665" s="82" t="str">
        <f t="shared" si="46"/>
        <v/>
      </c>
      <c r="H665" s="82" t="str">
        <f t="shared" si="47"/>
        <v/>
      </c>
      <c r="I665" s="83"/>
      <c r="J665" s="83"/>
      <c r="K665" s="83"/>
      <c r="L665" s="83"/>
      <c r="M665" s="83"/>
      <c r="N665" s="84">
        <v>151</v>
      </c>
      <c r="O665" s="84">
        <v>773</v>
      </c>
      <c r="P665" s="85">
        <v>43991</v>
      </c>
      <c r="U665" s="80"/>
      <c r="V665" s="80"/>
      <c r="W665" s="80"/>
      <c r="AT665" s="88"/>
    </row>
    <row r="666" spans="1:46" s="84" customFormat="1" x14ac:dyDescent="0.25">
      <c r="A666" s="79" t="s">
        <v>1441</v>
      </c>
      <c r="B666" s="187" t="s">
        <v>1442</v>
      </c>
      <c r="C666" s="79" t="s">
        <v>1444</v>
      </c>
      <c r="D666" s="187" t="s">
        <v>1445</v>
      </c>
      <c r="E666" s="80">
        <v>0.13320000000000001</v>
      </c>
      <c r="F666" s="196"/>
      <c r="G666" s="82" t="str">
        <f t="shared" si="46"/>
        <v/>
      </c>
      <c r="H666" s="82" t="str">
        <f t="shared" si="47"/>
        <v/>
      </c>
      <c r="I666" s="83"/>
      <c r="J666" s="83"/>
      <c r="K666" s="83"/>
      <c r="L666" s="83"/>
      <c r="M666" s="83"/>
      <c r="N666" s="84">
        <v>281</v>
      </c>
      <c r="O666" s="84">
        <v>2109</v>
      </c>
      <c r="P666" s="85">
        <v>43991</v>
      </c>
      <c r="U666" s="80"/>
      <c r="V666" s="80"/>
      <c r="W666" s="80"/>
      <c r="AT666" s="88"/>
    </row>
    <row r="667" spans="1:46" s="84" customFormat="1" x14ac:dyDescent="0.25">
      <c r="A667" s="79" t="s">
        <v>1441</v>
      </c>
      <c r="B667" s="187" t="s">
        <v>1442</v>
      </c>
      <c r="C667" s="86" t="s">
        <v>1836</v>
      </c>
      <c r="D667" s="187" t="s">
        <v>1236</v>
      </c>
      <c r="E667" s="80">
        <v>0.3382</v>
      </c>
      <c r="F667" s="257"/>
      <c r="G667" s="82" t="str">
        <f t="shared" si="46"/>
        <v/>
      </c>
      <c r="H667" s="82" t="str">
        <f t="shared" si="47"/>
        <v>X</v>
      </c>
      <c r="I667" s="83"/>
      <c r="J667" s="83"/>
      <c r="K667" s="83"/>
      <c r="L667" s="83"/>
      <c r="M667" s="83"/>
      <c r="N667" s="84">
        <v>138</v>
      </c>
      <c r="O667" s="84">
        <v>408</v>
      </c>
      <c r="P667" s="85">
        <v>43991</v>
      </c>
      <c r="U667" s="80"/>
      <c r="V667" s="80"/>
      <c r="W667" s="80"/>
    </row>
    <row r="668" spans="1:46" s="84" customFormat="1" x14ac:dyDescent="0.25">
      <c r="A668" s="79" t="s">
        <v>1441</v>
      </c>
      <c r="B668" s="187" t="s">
        <v>1442</v>
      </c>
      <c r="C668" s="79" t="s">
        <v>1457</v>
      </c>
      <c r="D668" s="187" t="s">
        <v>1732</v>
      </c>
      <c r="E668" s="80">
        <v>0.15570000000000001</v>
      </c>
      <c r="F668" s="257"/>
      <c r="G668" s="82" t="str">
        <f t="shared" ref="G668:G710" si="48">IF(E668&gt;=40%,"X","")</f>
        <v/>
      </c>
      <c r="H668" s="82" t="str">
        <f t="shared" ref="H668:H710" si="49">IF(AND( E668&gt;=30%, E668 &lt;=39.99%),"X","")</f>
        <v/>
      </c>
      <c r="I668" s="83"/>
      <c r="J668" s="83"/>
      <c r="K668" s="83"/>
      <c r="L668" s="83"/>
      <c r="M668" s="83"/>
      <c r="N668" s="84">
        <v>76</v>
      </c>
      <c r="O668" s="84">
        <v>488</v>
      </c>
      <c r="P668" s="85">
        <v>43991</v>
      </c>
      <c r="U668" s="80"/>
      <c r="V668" s="80"/>
      <c r="W668" s="80"/>
    </row>
    <row r="669" spans="1:46" s="84" customFormat="1" x14ac:dyDescent="0.25">
      <c r="A669" s="79" t="s">
        <v>1441</v>
      </c>
      <c r="B669" s="187" t="s">
        <v>1442</v>
      </c>
      <c r="C669" s="79" t="s">
        <v>1461</v>
      </c>
      <c r="D669" s="187" t="s">
        <v>198</v>
      </c>
      <c r="E669" s="80">
        <v>0.309</v>
      </c>
      <c r="F669" s="257"/>
      <c r="G669" s="82" t="str">
        <f t="shared" si="48"/>
        <v/>
      </c>
      <c r="H669" s="82" t="str">
        <f t="shared" si="49"/>
        <v>X</v>
      </c>
      <c r="I669" s="83"/>
      <c r="J669" s="83"/>
      <c r="K669" s="83"/>
      <c r="L669" s="83"/>
      <c r="M669" s="83"/>
      <c r="N669" s="84">
        <v>127</v>
      </c>
      <c r="O669" s="84">
        <v>411</v>
      </c>
      <c r="P669" s="85">
        <v>43991</v>
      </c>
      <c r="U669" s="80"/>
      <c r="V669" s="80"/>
      <c r="W669" s="80"/>
    </row>
    <row r="670" spans="1:46" s="84" customFormat="1" x14ac:dyDescent="0.25">
      <c r="A670" s="79" t="s">
        <v>1441</v>
      </c>
      <c r="B670" s="187" t="s">
        <v>1442</v>
      </c>
      <c r="C670" s="86" t="s">
        <v>1837</v>
      </c>
      <c r="D670" s="187" t="s">
        <v>1733</v>
      </c>
      <c r="E670" s="80">
        <v>0.34160000000000001</v>
      </c>
      <c r="F670" s="257"/>
      <c r="G670" s="82" t="str">
        <f t="shared" si="48"/>
        <v/>
      </c>
      <c r="H670" s="82" t="str">
        <f t="shared" si="49"/>
        <v>X</v>
      </c>
      <c r="I670" s="83"/>
      <c r="J670" s="83"/>
      <c r="K670" s="83"/>
      <c r="L670" s="83"/>
      <c r="M670" s="83"/>
      <c r="N670" s="84">
        <v>192</v>
      </c>
      <c r="O670" s="84">
        <v>562</v>
      </c>
      <c r="P670" s="85">
        <v>43991</v>
      </c>
      <c r="U670" s="80"/>
      <c r="V670" s="80"/>
      <c r="W670" s="80"/>
    </row>
    <row r="671" spans="1:46" s="84" customFormat="1" x14ac:dyDescent="0.25">
      <c r="A671" s="79" t="s">
        <v>1441</v>
      </c>
      <c r="B671" s="187" t="s">
        <v>1442</v>
      </c>
      <c r="C671" s="79" t="s">
        <v>1455</v>
      </c>
      <c r="D671" s="187" t="s">
        <v>1456</v>
      </c>
      <c r="E671" s="80">
        <v>0.2442</v>
      </c>
      <c r="F671" s="257"/>
      <c r="G671" s="82" t="str">
        <f t="shared" si="48"/>
        <v/>
      </c>
      <c r="H671" s="82" t="str">
        <f t="shared" si="49"/>
        <v/>
      </c>
      <c r="I671" s="83"/>
      <c r="J671" s="83"/>
      <c r="K671" s="83"/>
      <c r="L671" s="83"/>
      <c r="M671" s="83"/>
      <c r="N671" s="84">
        <v>179</v>
      </c>
      <c r="O671" s="84">
        <v>733</v>
      </c>
      <c r="P671" s="85">
        <v>43991</v>
      </c>
      <c r="U671" s="80"/>
      <c r="V671" s="80"/>
      <c r="W671" s="80"/>
    </row>
    <row r="672" spans="1:46" s="84" customFormat="1" x14ac:dyDescent="0.25">
      <c r="A672" s="79" t="s">
        <v>1441</v>
      </c>
      <c r="B672" s="187" t="s">
        <v>1442</v>
      </c>
      <c r="C672" s="79" t="s">
        <v>1449</v>
      </c>
      <c r="D672" s="187" t="s">
        <v>1450</v>
      </c>
      <c r="E672" s="80">
        <v>0.1978</v>
      </c>
      <c r="F672" s="196"/>
      <c r="G672" s="82" t="str">
        <f t="shared" si="48"/>
        <v/>
      </c>
      <c r="H672" s="82" t="str">
        <f t="shared" si="49"/>
        <v/>
      </c>
      <c r="I672" s="83"/>
      <c r="J672" s="83"/>
      <c r="K672" s="83"/>
      <c r="L672" s="83"/>
      <c r="M672" s="83"/>
      <c r="N672" s="84">
        <v>177</v>
      </c>
      <c r="O672" s="84">
        <v>895</v>
      </c>
      <c r="P672" s="85">
        <v>43991</v>
      </c>
      <c r="U672" s="80"/>
      <c r="V672" s="80"/>
      <c r="W672" s="80"/>
    </row>
    <row r="673" spans="1:47" s="84" customFormat="1" x14ac:dyDescent="0.25">
      <c r="A673" s="79" t="s">
        <v>1441</v>
      </c>
      <c r="B673" s="187" t="s">
        <v>1442</v>
      </c>
      <c r="C673" s="79" t="s">
        <v>1453</v>
      </c>
      <c r="D673" s="187" t="s">
        <v>1454</v>
      </c>
      <c r="E673" s="80">
        <v>0.1948</v>
      </c>
      <c r="F673" s="257"/>
      <c r="G673" s="82" t="str">
        <f t="shared" si="48"/>
        <v/>
      </c>
      <c r="H673" s="82" t="str">
        <f t="shared" si="49"/>
        <v/>
      </c>
      <c r="I673" s="83"/>
      <c r="J673" s="83"/>
      <c r="K673" s="83"/>
      <c r="L673" s="83"/>
      <c r="M673" s="83"/>
      <c r="N673" s="84">
        <v>166</v>
      </c>
      <c r="O673" s="84">
        <v>852</v>
      </c>
      <c r="P673" s="85">
        <v>43991</v>
      </c>
      <c r="U673" s="80"/>
      <c r="V673" s="80"/>
      <c r="W673" s="80"/>
    </row>
    <row r="674" spans="1:47" s="84" customFormat="1" x14ac:dyDescent="0.25">
      <c r="A674" s="79" t="s">
        <v>1441</v>
      </c>
      <c r="B674" s="187" t="s">
        <v>1442</v>
      </c>
      <c r="C674" s="79" t="s">
        <v>1447</v>
      </c>
      <c r="D674" s="187" t="s">
        <v>1730</v>
      </c>
      <c r="E674" s="80">
        <v>0.15340000000000001</v>
      </c>
      <c r="F674" s="196"/>
      <c r="G674" s="82" t="str">
        <f t="shared" si="48"/>
        <v/>
      </c>
      <c r="H674" s="82" t="str">
        <f t="shared" si="49"/>
        <v/>
      </c>
      <c r="I674" s="83"/>
      <c r="J674" s="83"/>
      <c r="K674" s="83"/>
      <c r="L674" s="83"/>
      <c r="M674" s="83"/>
      <c r="N674" s="84">
        <v>58</v>
      </c>
      <c r="O674" s="84">
        <v>378</v>
      </c>
      <c r="P674" s="85">
        <v>43991</v>
      </c>
      <c r="U674" s="80"/>
      <c r="V674" s="80"/>
      <c r="W674" s="80"/>
    </row>
    <row r="675" spans="1:47" s="84" customFormat="1" x14ac:dyDescent="0.25">
      <c r="A675" s="79" t="s">
        <v>1441</v>
      </c>
      <c r="B675" s="187" t="s">
        <v>1442</v>
      </c>
      <c r="C675" s="79" t="s">
        <v>1448</v>
      </c>
      <c r="D675" s="187" t="s">
        <v>1731</v>
      </c>
      <c r="E675" s="80">
        <v>0.21229999999999999</v>
      </c>
      <c r="F675" s="196"/>
      <c r="G675" s="82" t="str">
        <f t="shared" si="48"/>
        <v/>
      </c>
      <c r="H675" s="82" t="str">
        <f t="shared" si="49"/>
        <v/>
      </c>
      <c r="I675" s="83"/>
      <c r="J675" s="83"/>
      <c r="K675" s="83"/>
      <c r="L675" s="83"/>
      <c r="M675" s="83"/>
      <c r="N675" s="84">
        <v>100</v>
      </c>
      <c r="O675" s="84">
        <v>471</v>
      </c>
      <c r="P675" s="85">
        <v>43991</v>
      </c>
      <c r="U675" s="80"/>
      <c r="V675" s="80"/>
      <c r="W675" s="80"/>
    </row>
    <row r="676" spans="1:47" s="84" customFormat="1" x14ac:dyDescent="0.25">
      <c r="A676" s="79" t="s">
        <v>1441</v>
      </c>
      <c r="B676" s="187" t="s">
        <v>1442</v>
      </c>
      <c r="C676" s="79" t="s">
        <v>1443</v>
      </c>
      <c r="D676" s="187" t="s">
        <v>1728</v>
      </c>
      <c r="E676" s="80">
        <v>0.1119</v>
      </c>
      <c r="F676" s="257"/>
      <c r="G676" s="82" t="str">
        <f t="shared" si="48"/>
        <v/>
      </c>
      <c r="H676" s="82" t="str">
        <f t="shared" si="49"/>
        <v/>
      </c>
      <c r="I676" s="83"/>
      <c r="J676" s="83"/>
      <c r="K676" s="83"/>
      <c r="L676" s="83"/>
      <c r="M676" s="83"/>
      <c r="N676" s="84">
        <v>61</v>
      </c>
      <c r="O676" s="84">
        <v>545</v>
      </c>
      <c r="P676" s="85">
        <v>43991</v>
      </c>
      <c r="U676" s="80"/>
      <c r="V676" s="80"/>
      <c r="W676" s="80"/>
    </row>
    <row r="677" spans="1:47" s="84" customFormat="1" x14ac:dyDescent="0.25">
      <c r="A677" s="79" t="s">
        <v>1441</v>
      </c>
      <c r="B677" s="187" t="s">
        <v>1442</v>
      </c>
      <c r="C677" s="79" t="s">
        <v>1451</v>
      </c>
      <c r="D677" s="187" t="s">
        <v>1452</v>
      </c>
      <c r="E677" s="80">
        <v>0.18990000000000001</v>
      </c>
      <c r="F677" s="196"/>
      <c r="G677" s="82" t="str">
        <f t="shared" si="48"/>
        <v/>
      </c>
      <c r="H677" s="82" t="str">
        <f t="shared" si="49"/>
        <v/>
      </c>
      <c r="I677" s="83"/>
      <c r="J677" s="83"/>
      <c r="K677" s="83"/>
      <c r="L677" s="83"/>
      <c r="M677" s="83"/>
      <c r="N677" s="84">
        <v>154</v>
      </c>
      <c r="O677" s="84">
        <v>811</v>
      </c>
      <c r="P677" s="85">
        <v>43991</v>
      </c>
      <c r="U677" s="80"/>
      <c r="V677" s="80"/>
      <c r="W677" s="80"/>
      <c r="AU677" s="88"/>
    </row>
    <row r="678" spans="1:47" s="84" customFormat="1" x14ac:dyDescent="0.25">
      <c r="A678" s="79" t="s">
        <v>1441</v>
      </c>
      <c r="B678" s="187" t="s">
        <v>1442</v>
      </c>
      <c r="C678" s="79" t="s">
        <v>1462</v>
      </c>
      <c r="D678" s="188" t="s">
        <v>1463</v>
      </c>
      <c r="E678" s="80">
        <v>0.2651</v>
      </c>
      <c r="F678" s="257"/>
      <c r="G678" s="82" t="str">
        <f t="shared" si="48"/>
        <v/>
      </c>
      <c r="H678" s="82" t="str">
        <f t="shared" si="49"/>
        <v/>
      </c>
      <c r="I678" s="83"/>
      <c r="J678" s="83"/>
      <c r="K678" s="83"/>
      <c r="L678" s="83"/>
      <c r="M678" s="83"/>
      <c r="N678" s="84">
        <v>66</v>
      </c>
      <c r="O678" s="84">
        <v>249</v>
      </c>
      <c r="P678" s="85">
        <v>43991</v>
      </c>
      <c r="U678" s="80"/>
      <c r="V678" s="80"/>
      <c r="W678" s="80"/>
      <c r="AU678" s="88"/>
    </row>
    <row r="679" spans="1:47" s="127" customFormat="1" x14ac:dyDescent="0.25">
      <c r="A679" s="119"/>
      <c r="B679" s="193"/>
      <c r="C679" s="119"/>
      <c r="D679" s="120" t="s">
        <v>2511</v>
      </c>
      <c r="E679" s="121">
        <f>N679/O679</f>
        <v>0.20011300499105378</v>
      </c>
      <c r="F679" s="259"/>
      <c r="G679" s="122"/>
      <c r="H679" s="122"/>
      <c r="I679" s="123"/>
      <c r="J679" s="123"/>
      <c r="K679" s="123"/>
      <c r="L679" s="123"/>
      <c r="M679" s="123"/>
      <c r="N679" s="124">
        <f>SUM(N663:N678)</f>
        <v>2125</v>
      </c>
      <c r="O679" s="124">
        <f>SUM(O663:O678)</f>
        <v>10619</v>
      </c>
      <c r="P679" s="125"/>
      <c r="Q679" s="124"/>
      <c r="U679" s="126"/>
      <c r="V679" s="126"/>
      <c r="W679" s="126"/>
      <c r="AU679" s="136"/>
    </row>
    <row r="680" spans="1:47" s="84" customFormat="1" x14ac:dyDescent="0.25">
      <c r="A680" s="79" t="s">
        <v>2356</v>
      </c>
      <c r="B680" s="108" t="s">
        <v>2357</v>
      </c>
      <c r="C680" s="79" t="s">
        <v>2358</v>
      </c>
      <c r="D680" s="108" t="s">
        <v>2359</v>
      </c>
      <c r="E680" s="80">
        <v>0.40350000000000003</v>
      </c>
      <c r="F680" s="257"/>
      <c r="G680" s="82" t="str">
        <f t="shared" ref="G680:G685" si="50">IF(E680&gt;=40%,"X","")</f>
        <v>X</v>
      </c>
      <c r="H680" s="82" t="str">
        <f t="shared" ref="H680:H685" si="51">IF(AND( E680&gt;=30%, E680 &lt;=39.99%),"X","")</f>
        <v/>
      </c>
      <c r="I680" s="83"/>
      <c r="J680" s="83"/>
      <c r="K680" s="83"/>
      <c r="L680" s="83"/>
      <c r="M680" s="83"/>
      <c r="N680" s="84">
        <v>209</v>
      </c>
      <c r="O680" s="84">
        <v>518</v>
      </c>
      <c r="P680" s="85">
        <v>43997</v>
      </c>
      <c r="U680" s="80"/>
      <c r="V680" s="80"/>
      <c r="W680" s="80"/>
      <c r="AU680" s="88"/>
    </row>
    <row r="681" spans="1:47" s="84" customFormat="1" x14ac:dyDescent="0.25">
      <c r="A681" s="79" t="s">
        <v>2356</v>
      </c>
      <c r="B681" s="108" t="s">
        <v>2357</v>
      </c>
      <c r="C681" s="79" t="s">
        <v>2362</v>
      </c>
      <c r="D681" s="108" t="s">
        <v>2363</v>
      </c>
      <c r="E681" s="80">
        <v>0.3427</v>
      </c>
      <c r="F681" s="196"/>
      <c r="G681" s="82" t="str">
        <f t="shared" si="50"/>
        <v/>
      </c>
      <c r="H681" s="82" t="str">
        <f t="shared" si="51"/>
        <v>X</v>
      </c>
      <c r="I681" s="83"/>
      <c r="J681" s="83"/>
      <c r="K681" s="83"/>
      <c r="L681" s="83"/>
      <c r="M681" s="83"/>
      <c r="N681" s="84">
        <v>170</v>
      </c>
      <c r="O681" s="84">
        <v>496</v>
      </c>
      <c r="P681" s="85">
        <v>43997</v>
      </c>
      <c r="U681" s="80"/>
      <c r="V681" s="80"/>
      <c r="W681" s="80"/>
      <c r="AU681" s="88"/>
    </row>
    <row r="682" spans="1:47" s="84" customFormat="1" x14ac:dyDescent="0.25">
      <c r="A682" s="79" t="s">
        <v>2356</v>
      </c>
      <c r="B682" s="108" t="s">
        <v>2357</v>
      </c>
      <c r="C682" s="79" t="s">
        <v>2364</v>
      </c>
      <c r="D682" s="108" t="s">
        <v>2365</v>
      </c>
      <c r="E682" s="80">
        <v>0.27739999999999998</v>
      </c>
      <c r="F682" s="257"/>
      <c r="G682" s="82" t="str">
        <f t="shared" si="50"/>
        <v/>
      </c>
      <c r="H682" s="82" t="str">
        <f t="shared" si="51"/>
        <v/>
      </c>
      <c r="I682" s="83"/>
      <c r="J682" s="83"/>
      <c r="K682" s="83"/>
      <c r="L682" s="83"/>
      <c r="M682" s="83"/>
      <c r="N682" s="84">
        <v>157</v>
      </c>
      <c r="O682" s="84">
        <v>566</v>
      </c>
      <c r="P682" s="85">
        <v>43997</v>
      </c>
      <c r="U682" s="80"/>
      <c r="V682" s="80"/>
      <c r="W682" s="80"/>
      <c r="AU682" s="88"/>
    </row>
    <row r="683" spans="1:47" s="84" customFormat="1" x14ac:dyDescent="0.25">
      <c r="A683" s="79" t="s">
        <v>2356</v>
      </c>
      <c r="B683" s="108" t="s">
        <v>2357</v>
      </c>
      <c r="C683" s="79" t="s">
        <v>2360</v>
      </c>
      <c r="D683" s="108" t="s">
        <v>2361</v>
      </c>
      <c r="E683" s="80">
        <v>0.40250000000000002</v>
      </c>
      <c r="F683" s="196"/>
      <c r="G683" s="82" t="str">
        <f t="shared" si="50"/>
        <v>X</v>
      </c>
      <c r="H683" s="82" t="str">
        <f t="shared" si="51"/>
        <v/>
      </c>
      <c r="I683" s="83"/>
      <c r="J683" s="83"/>
      <c r="K683" s="83"/>
      <c r="L683" s="83"/>
      <c r="M683" s="83"/>
      <c r="N683" s="84">
        <v>190</v>
      </c>
      <c r="O683" s="84">
        <v>472</v>
      </c>
      <c r="P683" s="85">
        <v>43997</v>
      </c>
      <c r="U683" s="80"/>
      <c r="V683" s="80"/>
      <c r="W683" s="80"/>
      <c r="AU683" s="88"/>
    </row>
    <row r="684" spans="1:47" s="84" customFormat="1" x14ac:dyDescent="0.25">
      <c r="A684" s="79" t="s">
        <v>2356</v>
      </c>
      <c r="B684" s="108" t="s">
        <v>2357</v>
      </c>
      <c r="C684" s="79" t="s">
        <v>2366</v>
      </c>
      <c r="D684" s="108" t="s">
        <v>2367</v>
      </c>
      <c r="E684" s="80">
        <v>0.51490000000000002</v>
      </c>
      <c r="F684" s="257"/>
      <c r="G684" s="82" t="str">
        <f t="shared" si="50"/>
        <v>X</v>
      </c>
      <c r="H684" s="82" t="str">
        <f t="shared" si="51"/>
        <v/>
      </c>
      <c r="I684" s="83"/>
      <c r="J684" s="83"/>
      <c r="K684" s="83"/>
      <c r="L684" s="83"/>
      <c r="M684" s="83"/>
      <c r="N684" s="84">
        <v>69</v>
      </c>
      <c r="O684" s="84">
        <v>134</v>
      </c>
      <c r="P684" s="85">
        <v>43997</v>
      </c>
      <c r="U684" s="80"/>
      <c r="V684" s="80"/>
      <c r="W684" s="80"/>
    </row>
    <row r="685" spans="1:47" s="84" customFormat="1" x14ac:dyDescent="0.25">
      <c r="A685" s="79" t="s">
        <v>2356</v>
      </c>
      <c r="B685" s="108" t="s">
        <v>2357</v>
      </c>
      <c r="C685" s="79" t="s">
        <v>2368</v>
      </c>
      <c r="D685" s="108" t="s">
        <v>2369</v>
      </c>
      <c r="E685" s="80">
        <v>0.30840000000000001</v>
      </c>
      <c r="F685" s="257"/>
      <c r="G685" s="82" t="str">
        <f t="shared" si="50"/>
        <v/>
      </c>
      <c r="H685" s="82" t="str">
        <f t="shared" si="51"/>
        <v>X</v>
      </c>
      <c r="I685" s="83"/>
      <c r="J685" s="83"/>
      <c r="K685" s="83"/>
      <c r="L685" s="83"/>
      <c r="M685" s="83"/>
      <c r="N685" s="84">
        <v>33</v>
      </c>
      <c r="O685" s="84">
        <v>107</v>
      </c>
      <c r="P685" s="85">
        <v>43997</v>
      </c>
      <c r="U685" s="80"/>
      <c r="V685" s="80"/>
      <c r="W685" s="80"/>
    </row>
    <row r="686" spans="1:47" s="127" customFormat="1" x14ac:dyDescent="0.25">
      <c r="A686" s="119"/>
      <c r="B686" s="120"/>
      <c r="C686" s="119"/>
      <c r="D686" s="120" t="s">
        <v>2511</v>
      </c>
      <c r="E686" s="121">
        <f>N686/O686</f>
        <v>0.36109899694723069</v>
      </c>
      <c r="F686" s="259"/>
      <c r="G686" s="122"/>
      <c r="H686" s="122"/>
      <c r="I686" s="123"/>
      <c r="J686" s="123"/>
      <c r="K686" s="123"/>
      <c r="L686" s="123"/>
      <c r="M686" s="123"/>
      <c r="N686" s="124">
        <f>SUM(N680:N685)</f>
        <v>828</v>
      </c>
      <c r="O686" s="124">
        <f>SUM(O680:O685)</f>
        <v>2293</v>
      </c>
      <c r="P686" s="125"/>
      <c r="Q686" s="124"/>
      <c r="U686" s="126"/>
      <c r="V686" s="126"/>
      <c r="W686" s="126"/>
    </row>
    <row r="687" spans="1:47" s="84" customFormat="1" x14ac:dyDescent="0.25">
      <c r="A687" s="79" t="s">
        <v>1667</v>
      </c>
      <c r="B687" s="108" t="s">
        <v>1689</v>
      </c>
      <c r="C687" s="79" t="s">
        <v>1297</v>
      </c>
      <c r="D687" s="108" t="s">
        <v>1296</v>
      </c>
      <c r="E687" s="80">
        <v>0.51019999999999999</v>
      </c>
      <c r="F687" s="257"/>
      <c r="G687" s="82" t="str">
        <f t="shared" si="48"/>
        <v>X</v>
      </c>
      <c r="H687" s="82" t="str">
        <f t="shared" si="49"/>
        <v/>
      </c>
      <c r="I687" s="83" t="s">
        <v>150</v>
      </c>
      <c r="J687" s="83"/>
      <c r="K687" s="83"/>
      <c r="L687" s="83" t="s">
        <v>151</v>
      </c>
      <c r="M687" s="83"/>
      <c r="N687" s="84">
        <v>200</v>
      </c>
      <c r="O687" s="84">
        <v>392</v>
      </c>
      <c r="P687" s="85">
        <v>43985</v>
      </c>
      <c r="U687" s="80"/>
      <c r="V687" s="80"/>
      <c r="W687" s="80"/>
    </row>
    <row r="688" spans="1:47" s="84" customFormat="1" x14ac:dyDescent="0.25">
      <c r="A688" s="79" t="s">
        <v>1667</v>
      </c>
      <c r="B688" s="108" t="s">
        <v>1689</v>
      </c>
      <c r="C688" s="79" t="s">
        <v>1299</v>
      </c>
      <c r="D688" s="108" t="s">
        <v>1298</v>
      </c>
      <c r="E688" s="80">
        <v>0.48199999999999998</v>
      </c>
      <c r="F688" s="257"/>
      <c r="G688" s="82" t="str">
        <f t="shared" si="48"/>
        <v>X</v>
      </c>
      <c r="H688" s="82" t="str">
        <f t="shared" si="49"/>
        <v/>
      </c>
      <c r="I688" s="83" t="s">
        <v>150</v>
      </c>
      <c r="J688" s="83"/>
      <c r="K688" s="83"/>
      <c r="L688" s="83" t="s">
        <v>151</v>
      </c>
      <c r="M688" s="83"/>
      <c r="N688" s="84">
        <v>134</v>
      </c>
      <c r="O688" s="84">
        <v>278</v>
      </c>
      <c r="P688" s="85">
        <v>43985</v>
      </c>
      <c r="U688" s="80"/>
      <c r="V688" s="80"/>
      <c r="W688" s="80"/>
    </row>
    <row r="689" spans="1:53" s="84" customFormat="1" x14ac:dyDescent="0.25">
      <c r="A689" s="79" t="s">
        <v>1667</v>
      </c>
      <c r="B689" s="108" t="s">
        <v>1689</v>
      </c>
      <c r="C689" s="79" t="s">
        <v>1301</v>
      </c>
      <c r="D689" s="108" t="s">
        <v>1300</v>
      </c>
      <c r="E689" s="80">
        <v>0.36230000000000001</v>
      </c>
      <c r="F689" s="257"/>
      <c r="G689" s="82" t="str">
        <f t="shared" si="48"/>
        <v/>
      </c>
      <c r="H689" s="82" t="str">
        <f t="shared" si="49"/>
        <v>X</v>
      </c>
      <c r="I689" s="83" t="s">
        <v>150</v>
      </c>
      <c r="J689" s="83"/>
      <c r="K689" s="83"/>
      <c r="L689" s="83" t="s">
        <v>151</v>
      </c>
      <c r="M689" s="83"/>
      <c r="N689" s="84">
        <v>96</v>
      </c>
      <c r="O689" s="84">
        <v>265</v>
      </c>
      <c r="P689" s="85">
        <v>43985</v>
      </c>
      <c r="U689" s="80"/>
      <c r="V689" s="80"/>
      <c r="W689" s="80"/>
      <c r="AU689" s="88"/>
    </row>
    <row r="690" spans="1:53" s="127" customFormat="1" x14ac:dyDescent="0.25">
      <c r="A690" s="119"/>
      <c r="B690" s="120"/>
      <c r="C690" s="119"/>
      <c r="D690" s="120" t="s">
        <v>2511</v>
      </c>
      <c r="E690" s="121">
        <f>N690/O690</f>
        <v>0.45989304812834225</v>
      </c>
      <c r="F690" s="259"/>
      <c r="G690" s="122"/>
      <c r="H690" s="122"/>
      <c r="I690" s="123"/>
      <c r="J690" s="123"/>
      <c r="K690" s="123"/>
      <c r="L690" s="123"/>
      <c r="M690" s="123"/>
      <c r="N690" s="124">
        <f>SUM(N687:N689)</f>
        <v>430</v>
      </c>
      <c r="O690" s="124">
        <f>SUM(O687:O689)</f>
        <v>935</v>
      </c>
      <c r="P690" s="125"/>
      <c r="Q690" s="124"/>
      <c r="U690" s="126"/>
      <c r="V690" s="126"/>
      <c r="W690" s="126"/>
      <c r="AU690" s="136"/>
    </row>
    <row r="691" spans="1:53" s="84" customFormat="1" x14ac:dyDescent="0.25">
      <c r="A691" s="79" t="s">
        <v>1129</v>
      </c>
      <c r="B691" s="108" t="s">
        <v>1189</v>
      </c>
      <c r="C691" s="79" t="s">
        <v>782</v>
      </c>
      <c r="D691" s="108" t="s">
        <v>783</v>
      </c>
      <c r="E691" s="80">
        <v>0.37959999999999999</v>
      </c>
      <c r="F691" s="257">
        <v>888</v>
      </c>
      <c r="G691" s="82" t="str">
        <f t="shared" si="48"/>
        <v/>
      </c>
      <c r="H691" s="82" t="str">
        <f t="shared" si="49"/>
        <v>X</v>
      </c>
      <c r="I691" s="83"/>
      <c r="J691" s="83"/>
      <c r="K691" s="83"/>
      <c r="L691" s="83"/>
      <c r="M691" s="83"/>
      <c r="N691" s="84">
        <v>194</v>
      </c>
      <c r="O691" s="84">
        <v>511</v>
      </c>
      <c r="P691" s="143">
        <v>43955</v>
      </c>
      <c r="U691" s="80"/>
      <c r="V691" s="80"/>
      <c r="W691" s="80"/>
      <c r="AU691" s="88"/>
    </row>
    <row r="692" spans="1:53" s="84" customFormat="1" x14ac:dyDescent="0.25">
      <c r="A692" s="79" t="s">
        <v>1129</v>
      </c>
      <c r="B692" s="108" t="s">
        <v>1189</v>
      </c>
      <c r="C692" s="79" t="s">
        <v>784</v>
      </c>
      <c r="D692" s="108" t="s">
        <v>785</v>
      </c>
      <c r="E692" s="80">
        <v>0.437</v>
      </c>
      <c r="F692" s="257"/>
      <c r="G692" s="82" t="str">
        <f t="shared" si="48"/>
        <v>X</v>
      </c>
      <c r="H692" s="82" t="str">
        <f t="shared" si="49"/>
        <v/>
      </c>
      <c r="I692" s="83"/>
      <c r="J692" s="83"/>
      <c r="K692" s="83"/>
      <c r="L692" s="83"/>
      <c r="M692" s="83"/>
      <c r="N692" s="84">
        <v>163</v>
      </c>
      <c r="O692" s="84">
        <v>373</v>
      </c>
      <c r="P692" s="85">
        <v>43955</v>
      </c>
      <c r="U692" s="80"/>
      <c r="V692" s="80"/>
      <c r="W692" s="80"/>
    </row>
    <row r="693" spans="1:53" s="127" customFormat="1" x14ac:dyDescent="0.25">
      <c r="A693" s="119"/>
      <c r="B693" s="120"/>
      <c r="C693" s="119"/>
      <c r="D693" s="120" t="s">
        <v>2511</v>
      </c>
      <c r="E693" s="121">
        <f>N693/O693</f>
        <v>0.40384615384615385</v>
      </c>
      <c r="F693" s="259"/>
      <c r="G693" s="122"/>
      <c r="H693" s="122"/>
      <c r="I693" s="123"/>
      <c r="J693" s="123"/>
      <c r="K693" s="123"/>
      <c r="L693" s="123"/>
      <c r="M693" s="123"/>
      <c r="N693" s="124">
        <f>SUM(N691:N692)</f>
        <v>357</v>
      </c>
      <c r="O693" s="124">
        <f>SUM(O691:O692)</f>
        <v>884</v>
      </c>
      <c r="P693" s="125"/>
      <c r="Q693" s="124"/>
      <c r="U693" s="126"/>
      <c r="V693" s="126"/>
      <c r="W693" s="126"/>
    </row>
    <row r="694" spans="1:53" s="84" customFormat="1" x14ac:dyDescent="0.25">
      <c r="A694" s="79" t="s">
        <v>456</v>
      </c>
      <c r="B694" s="79" t="s">
        <v>620</v>
      </c>
      <c r="C694" s="79" t="s">
        <v>457</v>
      </c>
      <c r="D694" s="79" t="s">
        <v>458</v>
      </c>
      <c r="E694" s="80">
        <v>0.22650000000000001</v>
      </c>
      <c r="F694" s="260"/>
      <c r="G694" s="82" t="str">
        <f t="shared" si="48"/>
        <v/>
      </c>
      <c r="H694" s="82" t="str">
        <f t="shared" si="49"/>
        <v/>
      </c>
      <c r="I694" s="83"/>
      <c r="J694" s="83"/>
      <c r="K694" s="83"/>
      <c r="L694" s="83"/>
      <c r="M694" s="83"/>
      <c r="N694" s="84">
        <v>99</v>
      </c>
      <c r="O694" s="84">
        <v>437</v>
      </c>
      <c r="P694" s="85">
        <v>43983</v>
      </c>
      <c r="U694" s="80"/>
      <c r="V694" s="80"/>
      <c r="W694" s="80"/>
    </row>
    <row r="695" spans="1:53" s="84" customFormat="1" x14ac:dyDescent="0.25">
      <c r="A695" s="79" t="s">
        <v>456</v>
      </c>
      <c r="B695" s="79" t="s">
        <v>620</v>
      </c>
      <c r="C695" s="79" t="s">
        <v>461</v>
      </c>
      <c r="D695" s="79" t="s">
        <v>462</v>
      </c>
      <c r="E695" s="80">
        <v>0.14119999999999999</v>
      </c>
      <c r="F695" s="260"/>
      <c r="G695" s="82" t="str">
        <f t="shared" si="48"/>
        <v/>
      </c>
      <c r="H695" s="82" t="str">
        <f t="shared" si="49"/>
        <v/>
      </c>
      <c r="I695" s="83"/>
      <c r="J695" s="83"/>
      <c r="K695" s="83"/>
      <c r="L695" s="83"/>
      <c r="M695" s="83"/>
      <c r="N695" s="84">
        <v>50</v>
      </c>
      <c r="O695" s="84">
        <v>354</v>
      </c>
      <c r="P695" s="85">
        <v>43983</v>
      </c>
      <c r="U695" s="80"/>
      <c r="V695" s="80"/>
      <c r="W695" s="80"/>
    </row>
    <row r="696" spans="1:53" s="84" customFormat="1" x14ac:dyDescent="0.25">
      <c r="A696" s="79" t="s">
        <v>456</v>
      </c>
      <c r="B696" s="79" t="s">
        <v>620</v>
      </c>
      <c r="C696" s="79" t="s">
        <v>459</v>
      </c>
      <c r="D696" s="79" t="s">
        <v>460</v>
      </c>
      <c r="E696" s="80">
        <v>0.21260000000000001</v>
      </c>
      <c r="F696" s="260"/>
      <c r="G696" s="82" t="str">
        <f t="shared" si="48"/>
        <v/>
      </c>
      <c r="H696" s="82" t="str">
        <f t="shared" si="49"/>
        <v/>
      </c>
      <c r="I696" s="83"/>
      <c r="J696" s="83"/>
      <c r="K696" s="83"/>
      <c r="L696" s="83"/>
      <c r="M696" s="83"/>
      <c r="N696" s="84">
        <v>81</v>
      </c>
      <c r="O696" s="84">
        <v>381</v>
      </c>
      <c r="P696" s="85">
        <v>43983</v>
      </c>
      <c r="U696" s="80"/>
      <c r="V696" s="80"/>
      <c r="W696" s="80"/>
      <c r="AV696" s="88"/>
    </row>
    <row r="697" spans="1:53" s="127" customFormat="1" x14ac:dyDescent="0.25">
      <c r="A697" s="119"/>
      <c r="B697" s="119"/>
      <c r="C697" s="119"/>
      <c r="D697" s="120" t="s">
        <v>2511</v>
      </c>
      <c r="E697" s="121">
        <f>N697/O697</f>
        <v>0.19624573378839591</v>
      </c>
      <c r="F697" s="135"/>
      <c r="G697" s="122"/>
      <c r="H697" s="122"/>
      <c r="I697" s="123"/>
      <c r="J697" s="123"/>
      <c r="K697" s="123"/>
      <c r="L697" s="123"/>
      <c r="M697" s="123"/>
      <c r="N697" s="124">
        <f>SUM(N694:N696)</f>
        <v>230</v>
      </c>
      <c r="O697" s="124">
        <f>SUM(O694:O696)</f>
        <v>1172</v>
      </c>
      <c r="P697" s="125"/>
      <c r="Q697" s="124"/>
      <c r="U697" s="126"/>
      <c r="V697" s="126"/>
      <c r="W697" s="126"/>
      <c r="AV697" s="136"/>
    </row>
    <row r="698" spans="1:53" s="84" customFormat="1" x14ac:dyDescent="0.25">
      <c r="A698" s="79" t="s">
        <v>429</v>
      </c>
      <c r="B698" s="79" t="s">
        <v>430</v>
      </c>
      <c r="C698" s="86" t="s">
        <v>431</v>
      </c>
      <c r="D698" s="79" t="s">
        <v>432</v>
      </c>
      <c r="E698" s="87">
        <v>0.35110000000000002</v>
      </c>
      <c r="F698" s="260"/>
      <c r="G698" s="82" t="str">
        <f t="shared" si="48"/>
        <v/>
      </c>
      <c r="H698" s="82" t="str">
        <f t="shared" si="49"/>
        <v>X</v>
      </c>
      <c r="I698" s="83"/>
      <c r="J698" s="83"/>
      <c r="K698" s="83"/>
      <c r="L698" s="83"/>
      <c r="M698" s="83"/>
      <c r="N698" s="84">
        <v>211</v>
      </c>
      <c r="O698" s="84">
        <v>601</v>
      </c>
      <c r="P698" s="85">
        <v>43930</v>
      </c>
      <c r="U698" s="80"/>
      <c r="V698" s="80"/>
      <c r="W698" s="80"/>
      <c r="AV698" s="88"/>
    </row>
    <row r="699" spans="1:53" s="84" customFormat="1" x14ac:dyDescent="0.25">
      <c r="A699" s="79" t="s">
        <v>429</v>
      </c>
      <c r="B699" s="79" t="s">
        <v>430</v>
      </c>
      <c r="C699" s="86" t="s">
        <v>433</v>
      </c>
      <c r="D699" s="79" t="s">
        <v>621</v>
      </c>
      <c r="E699" s="87">
        <v>0.24049999999999999</v>
      </c>
      <c r="F699" s="260"/>
      <c r="G699" s="82" t="str">
        <f t="shared" si="48"/>
        <v/>
      </c>
      <c r="H699" s="82" t="str">
        <f t="shared" si="49"/>
        <v/>
      </c>
      <c r="I699" s="83"/>
      <c r="J699" s="83"/>
      <c r="K699" s="83"/>
      <c r="L699" s="83"/>
      <c r="M699" s="83"/>
      <c r="N699" s="84">
        <v>70</v>
      </c>
      <c r="O699" s="84">
        <v>291</v>
      </c>
      <c r="P699" s="85">
        <v>43930</v>
      </c>
      <c r="U699" s="80"/>
      <c r="V699" s="80"/>
      <c r="W699" s="80"/>
      <c r="AV699" s="88"/>
    </row>
    <row r="700" spans="1:53" s="84" customFormat="1" x14ac:dyDescent="0.25">
      <c r="A700" s="79" t="s">
        <v>429</v>
      </c>
      <c r="B700" s="79" t="s">
        <v>430</v>
      </c>
      <c r="C700" s="86" t="s">
        <v>434</v>
      </c>
      <c r="D700" s="79" t="s">
        <v>622</v>
      </c>
      <c r="E700" s="87">
        <v>0.28299999999999997</v>
      </c>
      <c r="F700" s="260"/>
      <c r="G700" s="82" t="str">
        <f t="shared" si="48"/>
        <v/>
      </c>
      <c r="H700" s="82" t="str">
        <f t="shared" si="49"/>
        <v/>
      </c>
      <c r="I700" s="83"/>
      <c r="J700" s="83"/>
      <c r="K700" s="83"/>
      <c r="L700" s="83"/>
      <c r="M700" s="83"/>
      <c r="N700" s="84">
        <v>75</v>
      </c>
      <c r="O700" s="84">
        <v>265</v>
      </c>
      <c r="P700" s="85">
        <v>43930</v>
      </c>
      <c r="U700" s="80"/>
      <c r="V700" s="80"/>
      <c r="W700" s="80"/>
      <c r="AV700" s="88"/>
      <c r="AW700" s="88"/>
      <c r="AX700" s="88"/>
    </row>
    <row r="701" spans="1:53" s="127" customFormat="1" x14ac:dyDescent="0.25">
      <c r="A701" s="119"/>
      <c r="B701" s="119"/>
      <c r="C701" s="128"/>
      <c r="D701" s="120" t="s">
        <v>2511</v>
      </c>
      <c r="E701" s="129">
        <f>N701/O701</f>
        <v>0.30769230769230771</v>
      </c>
      <c r="F701" s="135"/>
      <c r="G701" s="122"/>
      <c r="H701" s="122"/>
      <c r="I701" s="123"/>
      <c r="J701" s="123"/>
      <c r="K701" s="123"/>
      <c r="L701" s="123"/>
      <c r="M701" s="123"/>
      <c r="N701" s="124">
        <f>SUM(N698:N700)</f>
        <v>356</v>
      </c>
      <c r="O701" s="124">
        <f>SUM(O698:O700)</f>
        <v>1157</v>
      </c>
      <c r="P701" s="125"/>
      <c r="Q701" s="124"/>
      <c r="U701" s="126"/>
      <c r="V701" s="126"/>
      <c r="W701" s="126"/>
      <c r="AV701" s="136"/>
      <c r="AW701" s="136"/>
      <c r="AX701" s="136"/>
    </row>
    <row r="702" spans="1:53" s="84" customFormat="1" x14ac:dyDescent="0.25">
      <c r="A702" s="79" t="s">
        <v>2209</v>
      </c>
      <c r="B702" s="108" t="s">
        <v>2210</v>
      </c>
      <c r="C702" s="79" t="s">
        <v>2211</v>
      </c>
      <c r="D702" s="108" t="s">
        <v>2212</v>
      </c>
      <c r="E702" s="80">
        <v>0.67520000000000002</v>
      </c>
      <c r="F702" s="257"/>
      <c r="G702" s="82" t="str">
        <f t="shared" si="48"/>
        <v>X</v>
      </c>
      <c r="H702" s="82" t="str">
        <f t="shared" si="49"/>
        <v/>
      </c>
      <c r="I702" s="83" t="s">
        <v>150</v>
      </c>
      <c r="J702" s="83"/>
      <c r="K702" s="83"/>
      <c r="L702" s="83" t="s">
        <v>151</v>
      </c>
      <c r="M702" s="83"/>
      <c r="N702" s="84">
        <v>212</v>
      </c>
      <c r="O702" s="84">
        <v>314</v>
      </c>
      <c r="P702" s="85">
        <v>43991</v>
      </c>
      <c r="U702" s="80"/>
      <c r="V702" s="80"/>
      <c r="W702" s="80"/>
      <c r="AV702" s="88"/>
      <c r="AW702" s="88"/>
      <c r="AX702" s="88"/>
    </row>
    <row r="703" spans="1:53" s="84" customFormat="1" x14ac:dyDescent="0.25">
      <c r="A703" s="79" t="s">
        <v>2209</v>
      </c>
      <c r="B703" s="108" t="s">
        <v>2210</v>
      </c>
      <c r="C703" s="79" t="s">
        <v>2213</v>
      </c>
      <c r="D703" s="108" t="s">
        <v>780</v>
      </c>
      <c r="E703" s="80">
        <v>0.60409999999999997</v>
      </c>
      <c r="F703" s="257"/>
      <c r="G703" s="82" t="str">
        <f t="shared" si="48"/>
        <v>X</v>
      </c>
      <c r="H703" s="82" t="str">
        <f t="shared" si="49"/>
        <v/>
      </c>
      <c r="I703" s="83" t="s">
        <v>150</v>
      </c>
      <c r="J703" s="83"/>
      <c r="K703" s="83"/>
      <c r="L703" s="83" t="s">
        <v>151</v>
      </c>
      <c r="M703" s="83"/>
      <c r="N703" s="84">
        <v>177</v>
      </c>
      <c r="O703" s="84">
        <v>293</v>
      </c>
      <c r="P703" s="85">
        <v>43991</v>
      </c>
      <c r="U703" s="80"/>
      <c r="V703" s="80"/>
      <c r="W703" s="80"/>
      <c r="AV703" s="88"/>
      <c r="AW703" s="88"/>
      <c r="AX703" s="88"/>
    </row>
    <row r="704" spans="1:53" s="84" customFormat="1" x14ac:dyDescent="0.25">
      <c r="A704" s="79" t="s">
        <v>2209</v>
      </c>
      <c r="B704" s="108" t="s">
        <v>2210</v>
      </c>
      <c r="C704" s="79" t="s">
        <v>2214</v>
      </c>
      <c r="D704" s="108" t="s">
        <v>2215</v>
      </c>
      <c r="E704" s="80">
        <v>0.60589999999999999</v>
      </c>
      <c r="F704" s="257"/>
      <c r="G704" s="82" t="str">
        <f t="shared" si="48"/>
        <v>X</v>
      </c>
      <c r="H704" s="82" t="str">
        <f t="shared" si="49"/>
        <v/>
      </c>
      <c r="I704" s="83" t="s">
        <v>150</v>
      </c>
      <c r="J704" s="83"/>
      <c r="K704" s="83"/>
      <c r="L704" s="83" t="s">
        <v>151</v>
      </c>
      <c r="M704" s="83"/>
      <c r="N704" s="84">
        <v>269</v>
      </c>
      <c r="O704" s="84">
        <v>444</v>
      </c>
      <c r="P704" s="85">
        <v>43991</v>
      </c>
      <c r="U704" s="80"/>
      <c r="V704" s="80"/>
      <c r="W704" s="80"/>
      <c r="AW704" s="88"/>
      <c r="AX704" s="88"/>
      <c r="AY704" s="88"/>
      <c r="AZ704" s="88"/>
      <c r="BA704" s="88"/>
    </row>
    <row r="705" spans="1:53" s="84" customFormat="1" x14ac:dyDescent="0.25">
      <c r="A705" s="79" t="s">
        <v>2209</v>
      </c>
      <c r="B705" s="108" t="s">
        <v>2210</v>
      </c>
      <c r="C705" s="79" t="s">
        <v>2216</v>
      </c>
      <c r="D705" s="108" t="s">
        <v>2217</v>
      </c>
      <c r="E705" s="80">
        <v>0.72540000000000004</v>
      </c>
      <c r="F705" s="196"/>
      <c r="G705" s="82" t="str">
        <f t="shared" si="48"/>
        <v>X</v>
      </c>
      <c r="H705" s="82" t="str">
        <f t="shared" si="49"/>
        <v/>
      </c>
      <c r="I705" s="83" t="s">
        <v>150</v>
      </c>
      <c r="J705" s="83"/>
      <c r="K705" s="83"/>
      <c r="L705" s="83" t="s">
        <v>151</v>
      </c>
      <c r="M705" s="83"/>
      <c r="N705" s="84">
        <v>140</v>
      </c>
      <c r="O705" s="84">
        <v>193</v>
      </c>
      <c r="P705" s="85">
        <v>43991</v>
      </c>
      <c r="U705" s="80"/>
      <c r="V705" s="80"/>
      <c r="W705" s="80"/>
      <c r="AW705" s="88"/>
      <c r="AX705" s="88"/>
      <c r="AY705" s="88"/>
      <c r="AZ705" s="88"/>
      <c r="BA705" s="88"/>
    </row>
    <row r="706" spans="1:53" s="84" customFormat="1" x14ac:dyDescent="0.25">
      <c r="A706" s="79" t="s">
        <v>2209</v>
      </c>
      <c r="B706" s="108" t="s">
        <v>2210</v>
      </c>
      <c r="C706" s="79" t="s">
        <v>2218</v>
      </c>
      <c r="D706" s="108" t="s">
        <v>2219</v>
      </c>
      <c r="E706" s="80">
        <v>0.48409999999999997</v>
      </c>
      <c r="F706" s="196"/>
      <c r="G706" s="82" t="str">
        <f t="shared" si="48"/>
        <v>X</v>
      </c>
      <c r="H706" s="82" t="str">
        <f t="shared" si="49"/>
        <v/>
      </c>
      <c r="I706" s="83" t="s">
        <v>150</v>
      </c>
      <c r="J706" s="83"/>
      <c r="K706" s="83"/>
      <c r="L706" s="83" t="s">
        <v>151</v>
      </c>
      <c r="M706" s="83"/>
      <c r="N706" s="84">
        <v>152</v>
      </c>
      <c r="O706" s="84">
        <v>314</v>
      </c>
      <c r="P706" s="85">
        <v>43991</v>
      </c>
      <c r="U706" s="80"/>
      <c r="V706" s="80"/>
      <c r="W706" s="80"/>
      <c r="AW706" s="88"/>
      <c r="AX706" s="88"/>
      <c r="AY706" s="88"/>
      <c r="AZ706" s="88"/>
      <c r="BA706" s="88"/>
    </row>
    <row r="707" spans="1:53" s="84" customFormat="1" x14ac:dyDescent="0.25">
      <c r="A707" s="79" t="s">
        <v>2209</v>
      </c>
      <c r="B707" s="108" t="s">
        <v>2210</v>
      </c>
      <c r="C707" s="79" t="s">
        <v>2220</v>
      </c>
      <c r="D707" s="108" t="s">
        <v>2221</v>
      </c>
      <c r="E707" s="80">
        <v>0.48089999999999999</v>
      </c>
      <c r="F707" s="257"/>
      <c r="G707" s="82" t="str">
        <f t="shared" si="48"/>
        <v>X</v>
      </c>
      <c r="H707" s="82" t="str">
        <f t="shared" si="49"/>
        <v/>
      </c>
      <c r="I707" s="83" t="s">
        <v>150</v>
      </c>
      <c r="J707" s="83"/>
      <c r="K707" s="83"/>
      <c r="L707" s="83" t="s">
        <v>151</v>
      </c>
      <c r="M707" s="83"/>
      <c r="N707" s="84">
        <v>302</v>
      </c>
      <c r="O707" s="84">
        <v>628</v>
      </c>
      <c r="P707" s="85">
        <v>43991</v>
      </c>
      <c r="U707" s="80"/>
      <c r="V707" s="80"/>
      <c r="W707" s="80"/>
      <c r="AY707" s="88"/>
      <c r="AZ707" s="88"/>
      <c r="BA707" s="88"/>
    </row>
    <row r="708" spans="1:53" s="84" customFormat="1" x14ac:dyDescent="0.25">
      <c r="A708" s="79" t="s">
        <v>2209</v>
      </c>
      <c r="B708" s="108" t="s">
        <v>2210</v>
      </c>
      <c r="C708" s="79" t="s">
        <v>2222</v>
      </c>
      <c r="D708" s="108" t="s">
        <v>2223</v>
      </c>
      <c r="E708" s="80">
        <v>0.41310000000000002</v>
      </c>
      <c r="F708" s="257"/>
      <c r="G708" s="82" t="str">
        <f t="shared" si="48"/>
        <v>X</v>
      </c>
      <c r="H708" s="82" t="str">
        <f t="shared" si="49"/>
        <v/>
      </c>
      <c r="I708" s="83" t="s">
        <v>150</v>
      </c>
      <c r="J708" s="83"/>
      <c r="K708" s="83"/>
      <c r="L708" s="83" t="s">
        <v>151</v>
      </c>
      <c r="M708" s="83"/>
      <c r="N708" s="84">
        <v>416</v>
      </c>
      <c r="O708" s="84">
        <v>1007</v>
      </c>
      <c r="P708" s="85">
        <v>43991</v>
      </c>
      <c r="U708" s="80"/>
      <c r="V708" s="80"/>
      <c r="W708" s="80"/>
      <c r="AV708" s="88"/>
      <c r="AY708" s="88"/>
      <c r="AZ708" s="88"/>
      <c r="BA708" s="88"/>
    </row>
    <row r="709" spans="1:53" s="84" customFormat="1" x14ac:dyDescent="0.25">
      <c r="A709" s="79" t="s">
        <v>2209</v>
      </c>
      <c r="B709" s="108" t="s">
        <v>2210</v>
      </c>
      <c r="C709" s="79" t="s">
        <v>2224</v>
      </c>
      <c r="D709" s="108" t="s">
        <v>2225</v>
      </c>
      <c r="E709" s="80">
        <v>0.3785</v>
      </c>
      <c r="F709" s="257"/>
      <c r="G709" s="82" t="str">
        <f t="shared" si="48"/>
        <v/>
      </c>
      <c r="H709" s="82" t="str">
        <f t="shared" si="49"/>
        <v>X</v>
      </c>
      <c r="I709" s="83" t="s">
        <v>150</v>
      </c>
      <c r="J709" s="83"/>
      <c r="K709" s="83"/>
      <c r="L709" s="83" t="s">
        <v>151</v>
      </c>
      <c r="M709" s="83"/>
      <c r="N709" s="84">
        <v>254</v>
      </c>
      <c r="O709" s="84">
        <v>671</v>
      </c>
      <c r="P709" s="85">
        <v>43991</v>
      </c>
      <c r="U709" s="80"/>
      <c r="V709" s="80"/>
      <c r="W709" s="80"/>
      <c r="AV709" s="88"/>
      <c r="AY709" s="88"/>
      <c r="AZ709" s="88"/>
      <c r="BA709" s="88"/>
    </row>
    <row r="710" spans="1:53" s="84" customFormat="1" x14ac:dyDescent="0.25">
      <c r="A710" s="79" t="s">
        <v>2209</v>
      </c>
      <c r="B710" s="108" t="s">
        <v>2210</v>
      </c>
      <c r="C710" s="238" t="s">
        <v>2505</v>
      </c>
      <c r="D710" s="140" t="s">
        <v>2506</v>
      </c>
      <c r="E710" s="80">
        <v>0.67710000000000004</v>
      </c>
      <c r="F710" s="257"/>
      <c r="G710" s="82" t="str">
        <f t="shared" si="48"/>
        <v>X</v>
      </c>
      <c r="H710" s="82" t="str">
        <f t="shared" si="49"/>
        <v/>
      </c>
      <c r="I710" s="83" t="s">
        <v>22</v>
      </c>
      <c r="J710" s="83"/>
      <c r="K710" s="83"/>
      <c r="L710" s="83" t="s">
        <v>151</v>
      </c>
      <c r="M710" s="83"/>
      <c r="N710" s="84">
        <v>130</v>
      </c>
      <c r="O710" s="84">
        <v>192</v>
      </c>
      <c r="P710" s="85">
        <v>43991</v>
      </c>
      <c r="U710" s="80"/>
      <c r="V710" s="80"/>
      <c r="W710" s="80"/>
    </row>
    <row r="711" spans="1:53" s="127" customFormat="1" x14ac:dyDescent="0.25">
      <c r="A711" s="119"/>
      <c r="B711" s="120"/>
      <c r="C711" s="124"/>
      <c r="D711" s="120" t="s">
        <v>2511</v>
      </c>
      <c r="E711" s="121">
        <f>N711/O711</f>
        <v>0.50591715976331364</v>
      </c>
      <c r="F711" s="259"/>
      <c r="G711" s="122"/>
      <c r="H711" s="122"/>
      <c r="I711" s="123"/>
      <c r="J711" s="123"/>
      <c r="K711" s="123"/>
      <c r="L711" s="123"/>
      <c r="M711" s="123"/>
      <c r="N711" s="124">
        <f>SUM(N702:N710)</f>
        <v>2052</v>
      </c>
      <c r="O711" s="124">
        <f>SUM(O702:O710)</f>
        <v>4056</v>
      </c>
      <c r="P711" s="125"/>
      <c r="Q711" s="124"/>
      <c r="U711" s="126"/>
      <c r="V711" s="126"/>
      <c r="W711" s="126"/>
    </row>
    <row r="712" spans="1:53" s="84" customFormat="1" x14ac:dyDescent="0.25">
      <c r="A712" s="79" t="s">
        <v>517</v>
      </c>
      <c r="B712" s="79" t="s">
        <v>623</v>
      </c>
      <c r="C712" s="79" t="s">
        <v>518</v>
      </c>
      <c r="D712" s="79" t="s">
        <v>624</v>
      </c>
      <c r="E712" s="80">
        <v>0.1328</v>
      </c>
      <c r="F712" s="260"/>
      <c r="G712" s="82" t="str">
        <f t="shared" ref="G712:G762" si="52">IF(E712&gt;=40%,"X","")</f>
        <v/>
      </c>
      <c r="H712" s="82" t="str">
        <f t="shared" ref="H712:H762" si="53">IF(AND( E712&gt;=30%, E712 &lt;=39.99%),"X","")</f>
        <v/>
      </c>
      <c r="I712" s="83"/>
      <c r="J712" s="83"/>
      <c r="K712" s="83"/>
      <c r="L712" s="83"/>
      <c r="M712" s="83"/>
      <c r="N712" s="84">
        <v>32</v>
      </c>
      <c r="O712" s="84">
        <v>241</v>
      </c>
      <c r="P712" s="85">
        <v>43971</v>
      </c>
      <c r="U712" s="80"/>
      <c r="V712" s="80"/>
      <c r="W712" s="80"/>
      <c r="AW712" s="88"/>
      <c r="AX712" s="88"/>
    </row>
    <row r="713" spans="1:53" s="84" customFormat="1" x14ac:dyDescent="0.25">
      <c r="A713" s="79" t="s">
        <v>517</v>
      </c>
      <c r="B713" s="79" t="s">
        <v>623</v>
      </c>
      <c r="C713" s="79" t="s">
        <v>519</v>
      </c>
      <c r="D713" s="79" t="s">
        <v>625</v>
      </c>
      <c r="E713" s="80">
        <v>0.1186</v>
      </c>
      <c r="F713" s="260"/>
      <c r="G713" s="82" t="str">
        <f t="shared" si="52"/>
        <v/>
      </c>
      <c r="H713" s="82" t="str">
        <f t="shared" si="53"/>
        <v/>
      </c>
      <c r="I713" s="83"/>
      <c r="J713" s="83"/>
      <c r="K713" s="83"/>
      <c r="L713" s="83"/>
      <c r="M713" s="83"/>
      <c r="N713" s="84">
        <v>21</v>
      </c>
      <c r="O713" s="84">
        <v>177</v>
      </c>
      <c r="P713" s="85">
        <v>43971</v>
      </c>
      <c r="U713" s="80"/>
      <c r="V713" s="80"/>
      <c r="W713" s="80"/>
      <c r="AW713" s="88"/>
      <c r="AX713" s="88"/>
    </row>
    <row r="714" spans="1:53" s="127" customFormat="1" x14ac:dyDescent="0.25">
      <c r="A714" s="119"/>
      <c r="B714" s="119"/>
      <c r="C714" s="119"/>
      <c r="D714" s="120" t="s">
        <v>2511</v>
      </c>
      <c r="E714" s="121">
        <f>N714/O714</f>
        <v>0.12679425837320574</v>
      </c>
      <c r="F714" s="135"/>
      <c r="G714" s="122"/>
      <c r="H714" s="122"/>
      <c r="I714" s="123"/>
      <c r="J714" s="123"/>
      <c r="K714" s="123"/>
      <c r="L714" s="123"/>
      <c r="M714" s="123"/>
      <c r="N714" s="124">
        <f>SUM(N712:N713)</f>
        <v>53</v>
      </c>
      <c r="O714" s="124">
        <f>SUM(O712:O713)</f>
        <v>418</v>
      </c>
      <c r="P714" s="125"/>
      <c r="Q714" s="124"/>
      <c r="U714" s="126"/>
      <c r="V714" s="126"/>
      <c r="W714" s="126"/>
      <c r="AW714" s="136"/>
      <c r="AX714" s="136"/>
    </row>
    <row r="715" spans="1:53" s="84" customFormat="1" x14ac:dyDescent="0.25">
      <c r="A715" s="79" t="s">
        <v>1668</v>
      </c>
      <c r="B715" s="108" t="s">
        <v>1690</v>
      </c>
      <c r="C715" s="79" t="s">
        <v>1739</v>
      </c>
      <c r="D715" s="108" t="s">
        <v>1735</v>
      </c>
      <c r="E715" s="80">
        <v>0.70069999999999999</v>
      </c>
      <c r="F715" s="257"/>
      <c r="G715" s="82" t="str">
        <f t="shared" si="52"/>
        <v>X</v>
      </c>
      <c r="H715" s="82" t="str">
        <f t="shared" si="53"/>
        <v/>
      </c>
      <c r="I715" s="83" t="s">
        <v>22</v>
      </c>
      <c r="J715" s="83" t="s">
        <v>170</v>
      </c>
      <c r="K715" s="83"/>
      <c r="L715" s="83" t="s">
        <v>151</v>
      </c>
      <c r="M715" s="83"/>
      <c r="N715" s="84">
        <v>288</v>
      </c>
      <c r="O715" s="84">
        <v>411</v>
      </c>
      <c r="P715" s="85">
        <v>43983</v>
      </c>
      <c r="U715" s="80"/>
      <c r="V715" s="80"/>
      <c r="W715" s="80"/>
    </row>
    <row r="716" spans="1:53" s="84" customFormat="1" x14ac:dyDescent="0.25">
      <c r="A716" s="79" t="s">
        <v>1668</v>
      </c>
      <c r="B716" s="108" t="s">
        <v>1690</v>
      </c>
      <c r="C716" s="79" t="s">
        <v>1738</v>
      </c>
      <c r="D716" s="108" t="s">
        <v>1734</v>
      </c>
      <c r="E716" s="80">
        <v>0.65380000000000005</v>
      </c>
      <c r="F716" s="257">
        <v>888</v>
      </c>
      <c r="G716" s="82" t="str">
        <f t="shared" si="52"/>
        <v>X</v>
      </c>
      <c r="H716" s="82" t="str">
        <f t="shared" si="53"/>
        <v/>
      </c>
      <c r="I716" s="83" t="s">
        <v>150</v>
      </c>
      <c r="J716" s="83" t="s">
        <v>170</v>
      </c>
      <c r="K716" s="83"/>
      <c r="L716" s="83" t="s">
        <v>151</v>
      </c>
      <c r="M716" s="83"/>
      <c r="N716" s="84">
        <v>340</v>
      </c>
      <c r="O716" s="84">
        <v>520</v>
      </c>
      <c r="P716" s="85">
        <v>43983</v>
      </c>
      <c r="U716" s="80"/>
      <c r="V716" s="80"/>
      <c r="W716" s="80"/>
      <c r="AY716" s="88"/>
      <c r="AZ716" s="88"/>
      <c r="BA716" s="88"/>
    </row>
    <row r="717" spans="1:53" s="84" customFormat="1" x14ac:dyDescent="0.25">
      <c r="A717" s="79" t="s">
        <v>1668</v>
      </c>
      <c r="B717" s="108" t="s">
        <v>1690</v>
      </c>
      <c r="C717" s="79" t="s">
        <v>1740</v>
      </c>
      <c r="D717" s="108" t="s">
        <v>1736</v>
      </c>
      <c r="E717" s="80">
        <v>0.61119999999999997</v>
      </c>
      <c r="F717" s="257"/>
      <c r="G717" s="82" t="str">
        <f t="shared" si="52"/>
        <v>X</v>
      </c>
      <c r="H717" s="82" t="str">
        <f t="shared" si="53"/>
        <v/>
      </c>
      <c r="I717" s="83" t="s">
        <v>150</v>
      </c>
      <c r="J717" s="83" t="s">
        <v>170</v>
      </c>
      <c r="K717" s="83"/>
      <c r="L717" s="83" t="s">
        <v>151</v>
      </c>
      <c r="M717" s="83"/>
      <c r="N717" s="84">
        <v>261</v>
      </c>
      <c r="O717" s="84">
        <v>427</v>
      </c>
      <c r="P717" s="85">
        <v>43983</v>
      </c>
      <c r="U717" s="80"/>
      <c r="V717" s="80"/>
      <c r="W717" s="80"/>
      <c r="AY717" s="88"/>
      <c r="AZ717" s="88"/>
      <c r="BA717" s="88"/>
    </row>
    <row r="718" spans="1:53" s="84" customFormat="1" x14ac:dyDescent="0.25">
      <c r="A718" s="79" t="s">
        <v>1668</v>
      </c>
      <c r="B718" s="108" t="s">
        <v>1690</v>
      </c>
      <c r="C718" s="79" t="s">
        <v>1741</v>
      </c>
      <c r="D718" s="108" t="s">
        <v>1737</v>
      </c>
      <c r="E718" s="80">
        <v>0.58220000000000005</v>
      </c>
      <c r="F718" s="196"/>
      <c r="G718" s="82" t="str">
        <f t="shared" si="52"/>
        <v>X</v>
      </c>
      <c r="H718" s="82" t="str">
        <f t="shared" si="53"/>
        <v/>
      </c>
      <c r="I718" s="83" t="s">
        <v>150</v>
      </c>
      <c r="J718" s="83" t="s">
        <v>170</v>
      </c>
      <c r="K718" s="83"/>
      <c r="L718" s="83" t="s">
        <v>151</v>
      </c>
      <c r="M718" s="83"/>
      <c r="N718" s="84">
        <v>301</v>
      </c>
      <c r="O718" s="84">
        <v>517</v>
      </c>
      <c r="P718" s="85">
        <v>43983</v>
      </c>
      <c r="U718" s="80"/>
      <c r="V718" s="80"/>
      <c r="W718" s="80"/>
    </row>
    <row r="719" spans="1:53" s="127" customFormat="1" x14ac:dyDescent="0.25">
      <c r="A719" s="119"/>
      <c r="B719" s="120"/>
      <c r="C719" s="119"/>
      <c r="D719" s="120" t="s">
        <v>2511</v>
      </c>
      <c r="E719" s="121">
        <f>N719/O719</f>
        <v>0.63466666666666671</v>
      </c>
      <c r="F719" s="258"/>
      <c r="G719" s="122"/>
      <c r="H719" s="122"/>
      <c r="I719" s="123"/>
      <c r="J719" s="123"/>
      <c r="K719" s="123"/>
      <c r="L719" s="123"/>
      <c r="M719" s="123"/>
      <c r="N719" s="124">
        <f>SUM(N715:N718)</f>
        <v>1190</v>
      </c>
      <c r="O719" s="124">
        <f>SUM(O715:O718)</f>
        <v>1875</v>
      </c>
      <c r="P719" s="125"/>
      <c r="Q719" s="124"/>
      <c r="U719" s="126"/>
      <c r="V719" s="126"/>
      <c r="W719" s="126"/>
    </row>
    <row r="720" spans="1:53" s="84" customFormat="1" x14ac:dyDescent="0.25">
      <c r="A720" s="79" t="s">
        <v>1677</v>
      </c>
      <c r="B720" s="108" t="s">
        <v>1522</v>
      </c>
      <c r="C720" s="79" t="s">
        <v>1525</v>
      </c>
      <c r="D720" s="108" t="s">
        <v>1526</v>
      </c>
      <c r="E720" s="80">
        <v>0.65239999999999998</v>
      </c>
      <c r="F720" s="257"/>
      <c r="G720" s="82" t="str">
        <f t="shared" si="52"/>
        <v>X</v>
      </c>
      <c r="H720" s="82" t="str">
        <f t="shared" si="53"/>
        <v/>
      </c>
      <c r="I720" s="83"/>
      <c r="J720" s="83"/>
      <c r="K720" s="83"/>
      <c r="L720" s="83"/>
      <c r="M720" s="83"/>
      <c r="N720" s="84">
        <v>351</v>
      </c>
      <c r="O720" s="84">
        <v>538</v>
      </c>
      <c r="P720" s="85">
        <v>43991</v>
      </c>
      <c r="U720" s="80"/>
      <c r="V720" s="80"/>
      <c r="W720" s="80"/>
    </row>
    <row r="721" spans="1:247" s="84" customFormat="1" x14ac:dyDescent="0.25">
      <c r="A721" s="79" t="s">
        <v>1677</v>
      </c>
      <c r="B721" s="108" t="s">
        <v>1522</v>
      </c>
      <c r="C721" s="79" t="s">
        <v>1523</v>
      </c>
      <c r="D721" s="108" t="s">
        <v>1524</v>
      </c>
      <c r="E721" s="80">
        <v>0.73909999999999998</v>
      </c>
      <c r="F721" s="257">
        <v>888</v>
      </c>
      <c r="G721" s="82" t="str">
        <f t="shared" si="52"/>
        <v>X</v>
      </c>
      <c r="H721" s="82" t="str">
        <f t="shared" si="53"/>
        <v/>
      </c>
      <c r="I721" s="83"/>
      <c r="J721" s="83"/>
      <c r="K721" s="83"/>
      <c r="L721" s="83"/>
      <c r="M721" s="83"/>
      <c r="N721" s="84">
        <v>442</v>
      </c>
      <c r="O721" s="84">
        <v>598</v>
      </c>
      <c r="P721" s="85">
        <v>43991</v>
      </c>
      <c r="U721" s="80"/>
      <c r="V721" s="80"/>
      <c r="W721" s="80"/>
    </row>
    <row r="722" spans="1:247" s="127" customFormat="1" x14ac:dyDescent="0.25">
      <c r="A722" s="119"/>
      <c r="B722" s="120"/>
      <c r="C722" s="119"/>
      <c r="D722" s="120" t="s">
        <v>2511</v>
      </c>
      <c r="E722" s="121">
        <f>N722/O722</f>
        <v>0.69806338028169013</v>
      </c>
      <c r="F722" s="259"/>
      <c r="G722" s="122"/>
      <c r="H722" s="122"/>
      <c r="I722" s="123"/>
      <c r="J722" s="123"/>
      <c r="K722" s="123"/>
      <c r="L722" s="123"/>
      <c r="M722" s="123"/>
      <c r="N722" s="124">
        <f>SUM(N720:N721)</f>
        <v>793</v>
      </c>
      <c r="O722" s="124">
        <f>SUM(O720:O721)</f>
        <v>1136</v>
      </c>
      <c r="P722" s="125"/>
      <c r="Q722" s="124"/>
      <c r="U722" s="126"/>
      <c r="V722" s="126"/>
      <c r="W722" s="126"/>
    </row>
    <row r="723" spans="1:247" s="84" customFormat="1" x14ac:dyDescent="0.25">
      <c r="A723" s="79" t="s">
        <v>1027</v>
      </c>
      <c r="B723" s="79" t="s">
        <v>1028</v>
      </c>
      <c r="C723" s="79" t="s">
        <v>1838</v>
      </c>
      <c r="D723" s="79" t="s">
        <v>1607</v>
      </c>
      <c r="E723" s="80">
        <v>0.46629999999999999</v>
      </c>
      <c r="F723" s="260"/>
      <c r="G723" s="82" t="str">
        <f t="shared" si="52"/>
        <v>X</v>
      </c>
      <c r="H723" s="82" t="str">
        <f t="shared" si="53"/>
        <v/>
      </c>
      <c r="I723" s="83"/>
      <c r="J723" s="83"/>
      <c r="K723" s="83"/>
      <c r="L723" s="83"/>
      <c r="M723" s="83"/>
      <c r="N723" s="84">
        <v>304</v>
      </c>
      <c r="O723" s="84">
        <v>652</v>
      </c>
      <c r="P723" s="85">
        <v>43983</v>
      </c>
      <c r="U723" s="80"/>
      <c r="V723" s="80"/>
      <c r="W723" s="80"/>
    </row>
    <row r="724" spans="1:247" s="84" customFormat="1" x14ac:dyDescent="0.25">
      <c r="A724" s="79" t="s">
        <v>1027</v>
      </c>
      <c r="B724" s="79" t="s">
        <v>1028</v>
      </c>
      <c r="C724" s="79" t="s">
        <v>1839</v>
      </c>
      <c r="D724" s="79" t="s">
        <v>1840</v>
      </c>
      <c r="E724" s="80">
        <v>0.33910000000000001</v>
      </c>
      <c r="F724" s="260"/>
      <c r="G724" s="82" t="str">
        <f t="shared" si="52"/>
        <v/>
      </c>
      <c r="H724" s="82" t="str">
        <f t="shared" si="53"/>
        <v>X</v>
      </c>
      <c r="I724" s="83"/>
      <c r="J724" s="83"/>
      <c r="K724" s="83"/>
      <c r="L724" s="83"/>
      <c r="M724" s="83"/>
      <c r="N724" s="84">
        <v>195</v>
      </c>
      <c r="O724" s="84">
        <v>575</v>
      </c>
      <c r="P724" s="85">
        <v>43983</v>
      </c>
      <c r="U724" s="80"/>
      <c r="V724" s="80"/>
      <c r="W724" s="80"/>
    </row>
    <row r="725" spans="1:247" s="127" customFormat="1" x14ac:dyDescent="0.25">
      <c r="A725" s="119"/>
      <c r="B725" s="119"/>
      <c r="C725" s="119"/>
      <c r="D725" s="120" t="s">
        <v>2511</v>
      </c>
      <c r="E725" s="121">
        <f>N725/O725</f>
        <v>0.40668296658516706</v>
      </c>
      <c r="F725" s="135"/>
      <c r="G725" s="122"/>
      <c r="H725" s="122"/>
      <c r="I725" s="123"/>
      <c r="J725" s="123"/>
      <c r="K725" s="123"/>
      <c r="L725" s="123"/>
      <c r="M725" s="123"/>
      <c r="N725" s="124">
        <f>SUM(N723:N724)</f>
        <v>499</v>
      </c>
      <c r="O725" s="124">
        <f>SUM(O723:O724)</f>
        <v>1227</v>
      </c>
      <c r="P725" s="125"/>
      <c r="Q725" s="124"/>
      <c r="U725" s="126"/>
      <c r="V725" s="126"/>
      <c r="W725" s="126"/>
    </row>
    <row r="726" spans="1:247" s="84" customFormat="1" x14ac:dyDescent="0.25">
      <c r="A726" s="79" t="s">
        <v>1414</v>
      </c>
      <c r="B726" s="108" t="s">
        <v>1410</v>
      </c>
      <c r="C726" s="79" t="s">
        <v>1411</v>
      </c>
      <c r="D726" s="108" t="s">
        <v>1742</v>
      </c>
      <c r="E726" s="80">
        <v>0.41149999999999998</v>
      </c>
      <c r="F726" s="257"/>
      <c r="G726" s="82" t="str">
        <f t="shared" si="52"/>
        <v>X</v>
      </c>
      <c r="H726" s="82" t="str">
        <f t="shared" si="53"/>
        <v/>
      </c>
      <c r="I726" s="83"/>
      <c r="J726" s="83"/>
      <c r="K726" s="83"/>
      <c r="L726" s="83"/>
      <c r="M726" s="83"/>
      <c r="N726" s="84">
        <v>158</v>
      </c>
      <c r="O726" s="84">
        <v>384</v>
      </c>
      <c r="P726" s="85">
        <v>43983</v>
      </c>
      <c r="U726" s="80"/>
      <c r="V726" s="80"/>
      <c r="W726" s="80"/>
    </row>
    <row r="727" spans="1:247" s="84" customFormat="1" x14ac:dyDescent="0.25">
      <c r="A727" s="79" t="s">
        <v>1414</v>
      </c>
      <c r="B727" s="108" t="s">
        <v>1410</v>
      </c>
      <c r="C727" s="79" t="s">
        <v>1412</v>
      </c>
      <c r="D727" s="108" t="s">
        <v>1413</v>
      </c>
      <c r="E727" s="80">
        <v>0.26329999999999998</v>
      </c>
      <c r="F727" s="196"/>
      <c r="G727" s="82" t="str">
        <f t="shared" si="52"/>
        <v/>
      </c>
      <c r="H727" s="82" t="str">
        <f t="shared" si="53"/>
        <v/>
      </c>
      <c r="I727" s="83"/>
      <c r="J727" s="83"/>
      <c r="K727" s="83"/>
      <c r="L727" s="83"/>
      <c r="M727" s="83"/>
      <c r="N727" s="84">
        <v>84</v>
      </c>
      <c r="O727" s="84">
        <v>319</v>
      </c>
      <c r="P727" s="85">
        <v>43983</v>
      </c>
      <c r="U727" s="80"/>
      <c r="V727" s="80"/>
      <c r="W727" s="80"/>
    </row>
    <row r="728" spans="1:247" s="84" customFormat="1" x14ac:dyDescent="0.25">
      <c r="A728" s="79" t="s">
        <v>1414</v>
      </c>
      <c r="B728" s="108" t="s">
        <v>1410</v>
      </c>
      <c r="C728" s="79" t="s">
        <v>1415</v>
      </c>
      <c r="D728" s="108" t="s">
        <v>1416</v>
      </c>
      <c r="E728" s="80">
        <v>0.34599999999999997</v>
      </c>
      <c r="F728" s="196"/>
      <c r="G728" s="82" t="str">
        <f t="shared" si="52"/>
        <v/>
      </c>
      <c r="H728" s="82" t="str">
        <f t="shared" si="53"/>
        <v>X</v>
      </c>
      <c r="I728" s="83"/>
      <c r="J728" s="83"/>
      <c r="K728" s="83"/>
      <c r="L728" s="83"/>
      <c r="M728" s="83"/>
      <c r="N728" s="84">
        <v>118</v>
      </c>
      <c r="O728" s="84">
        <v>341</v>
      </c>
      <c r="P728" s="85">
        <v>43983</v>
      </c>
      <c r="U728" s="80"/>
      <c r="V728" s="80"/>
      <c r="W728" s="80"/>
    </row>
    <row r="729" spans="1:247" s="127" customFormat="1" x14ac:dyDescent="0.25">
      <c r="A729" s="119"/>
      <c r="B729" s="120"/>
      <c r="C729" s="119"/>
      <c r="D729" s="120" t="s">
        <v>2511</v>
      </c>
      <c r="E729" s="121">
        <f>N729/O729</f>
        <v>0.34482758620689657</v>
      </c>
      <c r="F729" s="258"/>
      <c r="G729" s="122"/>
      <c r="H729" s="122"/>
      <c r="I729" s="123"/>
      <c r="J729" s="123"/>
      <c r="K729" s="123"/>
      <c r="L729" s="123"/>
      <c r="M729" s="123"/>
      <c r="N729" s="124">
        <f>SUM(N726:N728)</f>
        <v>360</v>
      </c>
      <c r="O729" s="124">
        <f>SUM(O726:O728)</f>
        <v>1044</v>
      </c>
      <c r="P729" s="125"/>
      <c r="Q729" s="124"/>
      <c r="U729" s="126"/>
      <c r="V729" s="126"/>
      <c r="W729" s="126"/>
    </row>
    <row r="730" spans="1:247" s="84" customFormat="1" x14ac:dyDescent="0.25">
      <c r="A730" s="79" t="s">
        <v>83</v>
      </c>
      <c r="B730" s="79" t="s">
        <v>84</v>
      </c>
      <c r="C730" s="79" t="s">
        <v>85</v>
      </c>
      <c r="D730" s="79" t="s">
        <v>86</v>
      </c>
      <c r="E730" s="80">
        <v>0.5232</v>
      </c>
      <c r="F730" s="257">
        <v>888</v>
      </c>
      <c r="G730" s="82" t="str">
        <f t="shared" si="52"/>
        <v>X</v>
      </c>
      <c r="H730" s="82" t="str">
        <f t="shared" si="53"/>
        <v/>
      </c>
      <c r="I730" s="83"/>
      <c r="J730" s="83"/>
      <c r="K730" s="83"/>
      <c r="L730" s="83"/>
      <c r="M730" s="83"/>
      <c r="N730" s="84">
        <v>169</v>
      </c>
      <c r="O730" s="84">
        <v>323</v>
      </c>
      <c r="P730" s="85">
        <v>43986</v>
      </c>
      <c r="U730" s="80"/>
      <c r="V730" s="80"/>
      <c r="W730" s="80"/>
    </row>
    <row r="731" spans="1:247" s="84" customFormat="1" x14ac:dyDescent="0.25">
      <c r="A731" s="79" t="s">
        <v>83</v>
      </c>
      <c r="B731" s="79" t="s">
        <v>84</v>
      </c>
      <c r="C731" s="79" t="s">
        <v>87</v>
      </c>
      <c r="D731" s="79" t="s">
        <v>1608</v>
      </c>
      <c r="E731" s="80">
        <v>0.67230000000000001</v>
      </c>
      <c r="F731" s="257"/>
      <c r="G731" s="82" t="str">
        <f t="shared" si="52"/>
        <v>X</v>
      </c>
      <c r="H731" s="82" t="str">
        <f t="shared" si="53"/>
        <v/>
      </c>
      <c r="I731" s="83"/>
      <c r="J731" s="83"/>
      <c r="K731" s="83"/>
      <c r="L731" s="83"/>
      <c r="M731" s="83"/>
      <c r="N731" s="84">
        <v>119</v>
      </c>
      <c r="O731" s="84">
        <v>177</v>
      </c>
      <c r="P731" s="85">
        <v>43986</v>
      </c>
      <c r="U731" s="80"/>
      <c r="V731" s="80"/>
      <c r="W731" s="80"/>
    </row>
    <row r="732" spans="1:247" s="84" customFormat="1" x14ac:dyDescent="0.25">
      <c r="A732" s="79" t="s">
        <v>83</v>
      </c>
      <c r="B732" s="79" t="s">
        <v>84</v>
      </c>
      <c r="C732" s="79" t="s">
        <v>88</v>
      </c>
      <c r="D732" s="79" t="s">
        <v>89</v>
      </c>
      <c r="E732" s="80">
        <v>0.70760000000000001</v>
      </c>
      <c r="F732" s="257"/>
      <c r="G732" s="82" t="str">
        <f t="shared" si="52"/>
        <v>X</v>
      </c>
      <c r="H732" s="82" t="str">
        <f t="shared" si="53"/>
        <v/>
      </c>
      <c r="I732" s="83"/>
      <c r="J732" s="83"/>
      <c r="K732" s="83"/>
      <c r="L732" s="83"/>
      <c r="M732" s="83"/>
      <c r="N732" s="84">
        <v>242</v>
      </c>
      <c r="O732" s="84">
        <v>342</v>
      </c>
      <c r="P732" s="85">
        <v>43986</v>
      </c>
      <c r="U732" s="80"/>
      <c r="V732" s="80"/>
      <c r="W732" s="80"/>
      <c r="AA732" s="191"/>
    </row>
    <row r="733" spans="1:247" s="84" customFormat="1" x14ac:dyDescent="0.25">
      <c r="A733" s="79" t="s">
        <v>83</v>
      </c>
      <c r="B733" s="79" t="s">
        <v>84</v>
      </c>
      <c r="C733" s="79" t="s">
        <v>90</v>
      </c>
      <c r="D733" s="79" t="s">
        <v>91</v>
      </c>
      <c r="E733" s="80">
        <v>0.66990000000000005</v>
      </c>
      <c r="F733" s="196"/>
      <c r="G733" s="82" t="str">
        <f t="shared" si="52"/>
        <v>X</v>
      </c>
      <c r="H733" s="82" t="str">
        <f t="shared" si="53"/>
        <v/>
      </c>
      <c r="I733" s="83"/>
      <c r="J733" s="83"/>
      <c r="K733" s="83"/>
      <c r="L733" s="83"/>
      <c r="M733" s="83"/>
      <c r="N733" s="84">
        <v>209</v>
      </c>
      <c r="O733" s="84">
        <v>312</v>
      </c>
      <c r="P733" s="85">
        <v>43986</v>
      </c>
      <c r="U733" s="80"/>
      <c r="V733" s="80"/>
      <c r="W733" s="80"/>
      <c r="AA733" s="191"/>
    </row>
    <row r="734" spans="1:247" s="127" customFormat="1" x14ac:dyDescent="0.25">
      <c r="A734" s="119"/>
      <c r="B734" s="119"/>
      <c r="C734" s="119"/>
      <c r="D734" s="120" t="s">
        <v>2511</v>
      </c>
      <c r="E734" s="121">
        <f>N734/O734</f>
        <v>0.64038128249566728</v>
      </c>
      <c r="F734" s="258"/>
      <c r="G734" s="122"/>
      <c r="H734" s="122"/>
      <c r="I734" s="123"/>
      <c r="J734" s="123"/>
      <c r="K734" s="123"/>
      <c r="L734" s="123"/>
      <c r="M734" s="123"/>
      <c r="N734" s="124">
        <f>SUM(N730:N733)</f>
        <v>739</v>
      </c>
      <c r="O734" s="124">
        <f>SUM(O730:O733)</f>
        <v>1154</v>
      </c>
      <c r="P734" s="125"/>
      <c r="Q734" s="124"/>
      <c r="U734" s="126"/>
      <c r="V734" s="126"/>
      <c r="W734" s="126"/>
      <c r="AA734" s="194"/>
    </row>
    <row r="735" spans="1:247" s="84" customFormat="1" x14ac:dyDescent="0.25">
      <c r="A735" s="79" t="s">
        <v>1134</v>
      </c>
      <c r="B735" s="79" t="s">
        <v>1190</v>
      </c>
      <c r="C735" s="79" t="s">
        <v>1841</v>
      </c>
      <c r="D735" s="79" t="s">
        <v>1066</v>
      </c>
      <c r="E735" s="80">
        <v>0.69099999999999995</v>
      </c>
      <c r="F735" s="260"/>
      <c r="G735" s="82" t="str">
        <f t="shared" si="52"/>
        <v>X</v>
      </c>
      <c r="H735" s="82" t="str">
        <f t="shared" si="53"/>
        <v/>
      </c>
      <c r="I735" s="83" t="s">
        <v>150</v>
      </c>
      <c r="J735" s="83"/>
      <c r="K735" s="83"/>
      <c r="L735" s="83" t="s">
        <v>151</v>
      </c>
      <c r="M735" s="83"/>
      <c r="N735" s="84">
        <v>208</v>
      </c>
      <c r="O735" s="84">
        <v>301</v>
      </c>
      <c r="P735" s="85">
        <v>43984</v>
      </c>
      <c r="U735" s="80"/>
      <c r="V735" s="80"/>
      <c r="W735" s="80"/>
      <c r="AA735" s="141"/>
    </row>
    <row r="736" spans="1:247" s="191" customFormat="1" x14ac:dyDescent="0.25">
      <c r="A736" s="79" t="s">
        <v>1134</v>
      </c>
      <c r="B736" s="79" t="s">
        <v>1190</v>
      </c>
      <c r="C736" s="79" t="s">
        <v>1842</v>
      </c>
      <c r="D736" s="79" t="s">
        <v>1067</v>
      </c>
      <c r="E736" s="80">
        <v>0.56830000000000003</v>
      </c>
      <c r="F736" s="260"/>
      <c r="G736" s="82" t="str">
        <f t="shared" si="52"/>
        <v>X</v>
      </c>
      <c r="H736" s="82" t="str">
        <f t="shared" si="53"/>
        <v/>
      </c>
      <c r="I736" s="83" t="s">
        <v>22</v>
      </c>
      <c r="J736" s="83"/>
      <c r="K736" s="83"/>
      <c r="L736" s="83" t="s">
        <v>151</v>
      </c>
      <c r="M736" s="83"/>
      <c r="N736" s="84">
        <v>104</v>
      </c>
      <c r="O736" s="84">
        <v>183</v>
      </c>
      <c r="P736" s="85">
        <v>43984</v>
      </c>
      <c r="Q736" s="84"/>
      <c r="R736" s="84"/>
      <c r="S736" s="84"/>
      <c r="T736" s="84"/>
      <c r="U736" s="80"/>
      <c r="V736" s="80"/>
      <c r="W736" s="80"/>
      <c r="X736" s="84"/>
      <c r="Y736" s="84"/>
      <c r="Z736" s="84"/>
      <c r="AA736" s="84"/>
      <c r="AD736" s="84"/>
      <c r="AE736" s="84"/>
      <c r="AF736" s="84"/>
      <c r="AG736" s="84"/>
      <c r="AH736" s="84"/>
      <c r="AI736" s="84"/>
      <c r="AJ736" s="84"/>
      <c r="AK736" s="84"/>
      <c r="AL736" s="84"/>
      <c r="AM736" s="84"/>
      <c r="AN736" s="84"/>
      <c r="AO736" s="84"/>
      <c r="AP736" s="84"/>
      <c r="AQ736" s="84"/>
      <c r="AR736" s="84"/>
      <c r="AS736" s="84"/>
      <c r="AT736" s="84"/>
      <c r="AU736" s="84"/>
      <c r="AV736" s="84"/>
      <c r="AW736" s="84"/>
      <c r="AX736" s="84"/>
      <c r="AY736" s="84"/>
      <c r="AZ736" s="84"/>
      <c r="BA736" s="84"/>
      <c r="BB736" s="84"/>
      <c r="BC736" s="84"/>
      <c r="BD736" s="84"/>
      <c r="BE736" s="84"/>
      <c r="BF736" s="84"/>
      <c r="BG736" s="84"/>
      <c r="BH736" s="84"/>
      <c r="BI736" s="84"/>
      <c r="BJ736" s="84"/>
      <c r="BK736" s="84"/>
      <c r="BL736" s="84"/>
      <c r="BM736" s="84"/>
      <c r="BN736" s="84"/>
      <c r="BO736" s="84"/>
      <c r="BP736" s="84"/>
      <c r="BQ736" s="84"/>
      <c r="BR736" s="84"/>
      <c r="BS736" s="84"/>
      <c r="BT736" s="84"/>
      <c r="BU736" s="84"/>
      <c r="BV736" s="84"/>
      <c r="BW736" s="84"/>
      <c r="BX736" s="84"/>
      <c r="BY736" s="84"/>
      <c r="BZ736" s="84"/>
      <c r="CA736" s="84"/>
      <c r="CB736" s="84"/>
      <c r="CC736" s="84"/>
      <c r="CD736" s="84"/>
      <c r="CE736" s="84"/>
      <c r="CF736" s="84"/>
      <c r="CG736" s="84"/>
      <c r="CH736" s="84"/>
      <c r="CI736" s="84"/>
      <c r="CJ736" s="84"/>
      <c r="CK736" s="84"/>
      <c r="CL736" s="84"/>
      <c r="CM736" s="84"/>
      <c r="CN736" s="84"/>
      <c r="CO736" s="84"/>
      <c r="CP736" s="84"/>
      <c r="CQ736" s="84"/>
      <c r="CR736" s="84"/>
      <c r="CS736" s="84"/>
      <c r="CT736" s="84"/>
      <c r="CU736" s="84"/>
      <c r="CV736" s="84"/>
      <c r="CW736" s="84"/>
      <c r="CX736" s="84"/>
      <c r="CY736" s="84"/>
      <c r="CZ736" s="84"/>
      <c r="DA736" s="84"/>
      <c r="DB736" s="84"/>
      <c r="DC736" s="84"/>
      <c r="DD736" s="84"/>
      <c r="DE736" s="84"/>
      <c r="DF736" s="84"/>
      <c r="DG736" s="84"/>
      <c r="DH736" s="84"/>
      <c r="DI736" s="84"/>
      <c r="DJ736" s="84"/>
      <c r="DK736" s="84"/>
      <c r="DL736" s="84"/>
      <c r="DM736" s="84"/>
      <c r="DN736" s="84"/>
      <c r="DO736" s="84"/>
      <c r="DP736" s="84"/>
      <c r="DQ736" s="84"/>
      <c r="DR736" s="84"/>
      <c r="DS736" s="84"/>
      <c r="DT736" s="84"/>
      <c r="DU736" s="84"/>
      <c r="DV736" s="84"/>
      <c r="DW736" s="84"/>
      <c r="DX736" s="84"/>
      <c r="DY736" s="84"/>
      <c r="DZ736" s="84"/>
      <c r="EA736" s="84"/>
      <c r="EB736" s="84"/>
      <c r="EC736" s="84"/>
      <c r="ED736" s="84"/>
      <c r="EE736" s="84"/>
      <c r="EF736" s="84"/>
      <c r="EG736" s="84"/>
      <c r="EH736" s="84"/>
      <c r="EI736" s="84"/>
      <c r="EJ736" s="84"/>
      <c r="EK736" s="84"/>
      <c r="EL736" s="84"/>
      <c r="EM736" s="84"/>
      <c r="EN736" s="84"/>
      <c r="EO736" s="84"/>
      <c r="EP736" s="84"/>
      <c r="EQ736" s="84"/>
      <c r="ER736" s="84"/>
      <c r="ES736" s="84"/>
      <c r="ET736" s="84"/>
      <c r="EU736" s="84"/>
      <c r="EV736" s="84"/>
      <c r="EW736" s="84"/>
      <c r="EX736" s="84"/>
      <c r="EY736" s="84"/>
      <c r="EZ736" s="84"/>
      <c r="FA736" s="84"/>
      <c r="FB736" s="84"/>
      <c r="FC736" s="84"/>
      <c r="FD736" s="84"/>
      <c r="FE736" s="84"/>
      <c r="FF736" s="84"/>
      <c r="FG736" s="84"/>
      <c r="FH736" s="84"/>
      <c r="FI736" s="84"/>
      <c r="FJ736" s="84"/>
      <c r="FK736" s="84"/>
      <c r="FL736" s="84"/>
      <c r="FM736" s="84"/>
      <c r="FN736" s="84"/>
      <c r="FO736" s="84"/>
      <c r="FP736" s="84"/>
      <c r="FQ736" s="84"/>
      <c r="FR736" s="84"/>
      <c r="FS736" s="84"/>
      <c r="FT736" s="84"/>
      <c r="FU736" s="84"/>
      <c r="FV736" s="84"/>
      <c r="FW736" s="84"/>
      <c r="FX736" s="84"/>
      <c r="FY736" s="84"/>
      <c r="FZ736" s="84"/>
      <c r="GA736" s="84"/>
      <c r="GB736" s="84"/>
      <c r="GC736" s="84"/>
      <c r="GD736" s="84"/>
      <c r="GE736" s="84"/>
      <c r="GF736" s="84"/>
      <c r="GG736" s="84"/>
      <c r="GH736" s="84"/>
      <c r="GI736" s="84"/>
      <c r="GJ736" s="84"/>
      <c r="GK736" s="84"/>
      <c r="GL736" s="84"/>
      <c r="GM736" s="84"/>
      <c r="GN736" s="84"/>
      <c r="GO736" s="84"/>
      <c r="GP736" s="84"/>
      <c r="GQ736" s="84"/>
      <c r="GR736" s="84"/>
      <c r="GS736" s="84"/>
      <c r="GT736" s="84"/>
      <c r="GU736" s="84"/>
      <c r="GV736" s="84"/>
      <c r="GW736" s="84"/>
      <c r="GX736" s="84"/>
      <c r="GY736" s="84"/>
      <c r="GZ736" s="84"/>
      <c r="HA736" s="84"/>
      <c r="HB736" s="84"/>
      <c r="HC736" s="84"/>
      <c r="HD736" s="84"/>
      <c r="HE736" s="84"/>
      <c r="HF736" s="84"/>
      <c r="HG736" s="84"/>
      <c r="HH736" s="84"/>
      <c r="HI736" s="84"/>
      <c r="HJ736" s="84"/>
      <c r="HK736" s="84"/>
      <c r="HL736" s="84"/>
      <c r="HM736" s="84"/>
      <c r="HN736" s="84"/>
      <c r="HO736" s="84"/>
      <c r="HP736" s="84"/>
      <c r="HQ736" s="84"/>
      <c r="HR736" s="84"/>
      <c r="HS736" s="84"/>
      <c r="HT736" s="84"/>
      <c r="HU736" s="84"/>
      <c r="HV736" s="84"/>
      <c r="HW736" s="84"/>
      <c r="HX736" s="84"/>
      <c r="HY736" s="84"/>
      <c r="HZ736" s="84"/>
      <c r="IA736" s="84"/>
      <c r="IB736" s="84"/>
      <c r="IC736" s="84"/>
      <c r="ID736" s="84"/>
      <c r="IE736" s="84"/>
      <c r="IF736" s="84"/>
      <c r="IG736" s="84"/>
      <c r="IH736" s="84"/>
      <c r="II736" s="84"/>
      <c r="IJ736" s="84"/>
      <c r="IK736" s="84"/>
      <c r="IL736" s="84"/>
      <c r="IM736" s="84"/>
    </row>
    <row r="737" spans="1:247" s="194" customFormat="1" x14ac:dyDescent="0.25">
      <c r="A737" s="119"/>
      <c r="B737" s="119"/>
      <c r="C737" s="119"/>
      <c r="D737" s="120" t="s">
        <v>2511</v>
      </c>
      <c r="E737" s="121">
        <f>N737/O737</f>
        <v>0.64462809917355368</v>
      </c>
      <c r="F737" s="135"/>
      <c r="G737" s="122"/>
      <c r="H737" s="122"/>
      <c r="I737" s="123"/>
      <c r="J737" s="123"/>
      <c r="K737" s="123"/>
      <c r="L737" s="123"/>
      <c r="M737" s="123"/>
      <c r="N737" s="124">
        <f>SUM(N735:N736)</f>
        <v>312</v>
      </c>
      <c r="O737" s="124">
        <f>SUM(O735:O736)</f>
        <v>484</v>
      </c>
      <c r="P737" s="125"/>
      <c r="Q737" s="124"/>
      <c r="R737" s="124"/>
      <c r="S737" s="127"/>
      <c r="T737" s="127"/>
      <c r="U737" s="126"/>
      <c r="V737" s="126"/>
      <c r="W737" s="126"/>
      <c r="X737" s="127"/>
      <c r="Y737" s="127"/>
      <c r="Z737" s="127"/>
      <c r="AA737" s="127"/>
      <c r="AD737" s="127"/>
      <c r="AE737" s="127"/>
      <c r="AF737" s="127"/>
      <c r="AG737" s="127"/>
      <c r="AH737" s="127"/>
      <c r="AI737" s="127"/>
      <c r="AJ737" s="127"/>
      <c r="AK737" s="127"/>
      <c r="AL737" s="127"/>
      <c r="AM737" s="127"/>
      <c r="AN737" s="127"/>
      <c r="AO737" s="127"/>
      <c r="AP737" s="127"/>
      <c r="AQ737" s="127"/>
      <c r="AR737" s="127"/>
      <c r="AS737" s="127"/>
      <c r="AT737" s="127"/>
      <c r="AU737" s="127"/>
      <c r="AV737" s="127"/>
      <c r="AW737" s="127"/>
      <c r="AX737" s="127"/>
      <c r="AY737" s="127"/>
      <c r="AZ737" s="127"/>
      <c r="BA737" s="127"/>
      <c r="BB737" s="127"/>
      <c r="BC737" s="127"/>
      <c r="BD737" s="127"/>
      <c r="BE737" s="127"/>
      <c r="BF737" s="127"/>
      <c r="BG737" s="127"/>
      <c r="BH737" s="127"/>
      <c r="BI737" s="127"/>
      <c r="BJ737" s="127"/>
      <c r="BK737" s="127"/>
      <c r="BL737" s="127"/>
      <c r="BM737" s="127"/>
      <c r="BN737" s="127"/>
      <c r="BO737" s="127"/>
      <c r="BP737" s="127"/>
      <c r="BQ737" s="127"/>
      <c r="BR737" s="127"/>
      <c r="BS737" s="127"/>
      <c r="BT737" s="127"/>
      <c r="BU737" s="127"/>
      <c r="BV737" s="127"/>
      <c r="BW737" s="127"/>
      <c r="BX737" s="127"/>
      <c r="BY737" s="127"/>
      <c r="BZ737" s="127"/>
      <c r="CA737" s="127"/>
      <c r="CB737" s="127"/>
      <c r="CC737" s="127"/>
      <c r="CD737" s="127"/>
      <c r="CE737" s="127"/>
      <c r="CF737" s="127"/>
      <c r="CG737" s="127"/>
      <c r="CH737" s="127"/>
      <c r="CI737" s="127"/>
      <c r="CJ737" s="127"/>
      <c r="CK737" s="127"/>
      <c r="CL737" s="127"/>
      <c r="CM737" s="127"/>
      <c r="CN737" s="127"/>
      <c r="CO737" s="127"/>
      <c r="CP737" s="127"/>
      <c r="CQ737" s="127"/>
      <c r="CR737" s="127"/>
      <c r="CS737" s="127"/>
      <c r="CT737" s="127"/>
      <c r="CU737" s="127"/>
      <c r="CV737" s="127"/>
      <c r="CW737" s="127"/>
      <c r="CX737" s="127"/>
      <c r="CY737" s="127"/>
      <c r="CZ737" s="127"/>
      <c r="DA737" s="127"/>
      <c r="DB737" s="127"/>
      <c r="DC737" s="127"/>
      <c r="DD737" s="127"/>
      <c r="DE737" s="127"/>
      <c r="DF737" s="127"/>
      <c r="DG737" s="127"/>
      <c r="DH737" s="127"/>
      <c r="DI737" s="127"/>
      <c r="DJ737" s="127"/>
      <c r="DK737" s="127"/>
      <c r="DL737" s="127"/>
      <c r="DM737" s="127"/>
      <c r="DN737" s="127"/>
      <c r="DO737" s="127"/>
      <c r="DP737" s="127"/>
      <c r="DQ737" s="127"/>
      <c r="DR737" s="127"/>
      <c r="DS737" s="127"/>
      <c r="DT737" s="127"/>
      <c r="DU737" s="127"/>
      <c r="DV737" s="127"/>
      <c r="DW737" s="127"/>
      <c r="DX737" s="127"/>
      <c r="DY737" s="127"/>
      <c r="DZ737" s="127"/>
      <c r="EA737" s="127"/>
      <c r="EB737" s="127"/>
      <c r="EC737" s="127"/>
      <c r="ED737" s="127"/>
      <c r="EE737" s="127"/>
      <c r="EF737" s="127"/>
      <c r="EG737" s="127"/>
      <c r="EH737" s="127"/>
      <c r="EI737" s="127"/>
      <c r="EJ737" s="127"/>
      <c r="EK737" s="127"/>
      <c r="EL737" s="127"/>
      <c r="EM737" s="127"/>
      <c r="EN737" s="127"/>
      <c r="EO737" s="127"/>
      <c r="EP737" s="127"/>
      <c r="EQ737" s="127"/>
      <c r="ER737" s="127"/>
      <c r="ES737" s="127"/>
      <c r="ET737" s="127"/>
      <c r="EU737" s="127"/>
      <c r="EV737" s="127"/>
      <c r="EW737" s="127"/>
      <c r="EX737" s="127"/>
      <c r="EY737" s="127"/>
      <c r="EZ737" s="127"/>
      <c r="FA737" s="127"/>
      <c r="FB737" s="127"/>
      <c r="FC737" s="127"/>
      <c r="FD737" s="127"/>
      <c r="FE737" s="127"/>
      <c r="FF737" s="127"/>
      <c r="FG737" s="127"/>
      <c r="FH737" s="127"/>
      <c r="FI737" s="127"/>
      <c r="FJ737" s="127"/>
      <c r="FK737" s="127"/>
      <c r="FL737" s="127"/>
      <c r="FM737" s="127"/>
      <c r="FN737" s="127"/>
      <c r="FO737" s="127"/>
      <c r="FP737" s="127"/>
      <c r="FQ737" s="127"/>
      <c r="FR737" s="127"/>
      <c r="FS737" s="127"/>
      <c r="FT737" s="127"/>
      <c r="FU737" s="127"/>
      <c r="FV737" s="127"/>
      <c r="FW737" s="127"/>
      <c r="FX737" s="127"/>
      <c r="FY737" s="127"/>
      <c r="FZ737" s="127"/>
      <c r="GA737" s="127"/>
      <c r="GB737" s="127"/>
      <c r="GC737" s="127"/>
      <c r="GD737" s="127"/>
      <c r="GE737" s="127"/>
      <c r="GF737" s="127"/>
      <c r="GG737" s="127"/>
      <c r="GH737" s="127"/>
      <c r="GI737" s="127"/>
      <c r="GJ737" s="127"/>
      <c r="GK737" s="127"/>
      <c r="GL737" s="127"/>
      <c r="GM737" s="127"/>
      <c r="GN737" s="127"/>
      <c r="GO737" s="127"/>
      <c r="GP737" s="127"/>
      <c r="GQ737" s="127"/>
      <c r="GR737" s="127"/>
      <c r="GS737" s="127"/>
      <c r="GT737" s="127"/>
      <c r="GU737" s="127"/>
      <c r="GV737" s="127"/>
      <c r="GW737" s="127"/>
      <c r="GX737" s="127"/>
      <c r="GY737" s="127"/>
      <c r="GZ737" s="127"/>
      <c r="HA737" s="127"/>
      <c r="HB737" s="127"/>
      <c r="HC737" s="127"/>
      <c r="HD737" s="127"/>
      <c r="HE737" s="127"/>
      <c r="HF737" s="127"/>
      <c r="HG737" s="127"/>
      <c r="HH737" s="127"/>
      <c r="HI737" s="127"/>
      <c r="HJ737" s="127"/>
      <c r="HK737" s="127"/>
      <c r="HL737" s="127"/>
      <c r="HM737" s="127"/>
      <c r="HN737" s="127"/>
      <c r="HO737" s="127"/>
      <c r="HP737" s="127"/>
      <c r="HQ737" s="127"/>
      <c r="HR737" s="127"/>
      <c r="HS737" s="127"/>
      <c r="HT737" s="127"/>
      <c r="HU737" s="127"/>
      <c r="HV737" s="127"/>
      <c r="HW737" s="127"/>
      <c r="HX737" s="127"/>
      <c r="HY737" s="127"/>
      <c r="HZ737" s="127"/>
      <c r="IA737" s="127"/>
      <c r="IB737" s="127"/>
      <c r="IC737" s="127"/>
      <c r="ID737" s="127"/>
      <c r="IE737" s="127"/>
      <c r="IF737" s="127"/>
      <c r="IG737" s="127"/>
      <c r="IH737" s="127"/>
      <c r="II737" s="127"/>
      <c r="IJ737" s="127"/>
      <c r="IK737" s="127"/>
      <c r="IL737" s="127"/>
      <c r="IM737" s="127"/>
    </row>
    <row r="738" spans="1:247" s="191" customFormat="1" x14ac:dyDescent="0.25">
      <c r="A738" s="79" t="s">
        <v>317</v>
      </c>
      <c r="B738" s="79" t="s">
        <v>626</v>
      </c>
      <c r="C738" s="79" t="s">
        <v>315</v>
      </c>
      <c r="D738" s="79" t="s">
        <v>316</v>
      </c>
      <c r="E738" s="80">
        <v>0.59650000000000003</v>
      </c>
      <c r="F738" s="260"/>
      <c r="G738" s="82" t="str">
        <f t="shared" si="52"/>
        <v>X</v>
      </c>
      <c r="H738" s="82" t="str">
        <f t="shared" si="53"/>
        <v/>
      </c>
      <c r="I738" s="83" t="s">
        <v>150</v>
      </c>
      <c r="J738" s="83"/>
      <c r="K738" s="83"/>
      <c r="L738" s="83" t="s">
        <v>151</v>
      </c>
      <c r="M738" s="83"/>
      <c r="N738" s="84">
        <v>170</v>
      </c>
      <c r="O738" s="84">
        <v>285</v>
      </c>
      <c r="P738" s="85">
        <v>43938</v>
      </c>
      <c r="Q738" s="84" t="s">
        <v>2521</v>
      </c>
      <c r="R738" s="84"/>
      <c r="S738" s="84"/>
      <c r="T738" s="84"/>
      <c r="U738" s="80"/>
      <c r="V738" s="80"/>
      <c r="W738" s="80"/>
      <c r="X738" s="84"/>
      <c r="Z738" s="84"/>
      <c r="AA738" s="84"/>
      <c r="AD738" s="84"/>
      <c r="AE738" s="84"/>
      <c r="AF738" s="84"/>
      <c r="AG738" s="84"/>
      <c r="AH738" s="84"/>
      <c r="AI738" s="84"/>
      <c r="AJ738" s="84"/>
      <c r="AK738" s="84"/>
      <c r="AL738" s="84"/>
      <c r="AM738" s="84"/>
      <c r="AN738" s="84"/>
      <c r="AO738" s="84"/>
      <c r="AP738" s="84"/>
      <c r="AQ738" s="84"/>
      <c r="AR738" s="84"/>
      <c r="AS738" s="84"/>
      <c r="AT738" s="84"/>
      <c r="AU738" s="84"/>
      <c r="AV738" s="84"/>
      <c r="AW738" s="84"/>
      <c r="AX738" s="84"/>
      <c r="AY738" s="84"/>
      <c r="AZ738" s="84"/>
      <c r="BA738" s="84"/>
      <c r="BB738" s="88"/>
      <c r="BC738" s="88"/>
      <c r="BD738" s="88"/>
      <c r="BE738" s="88"/>
      <c r="BF738" s="88"/>
      <c r="BG738" s="88"/>
      <c r="BH738" s="88"/>
      <c r="BI738" s="88"/>
      <c r="BJ738" s="88"/>
      <c r="BK738" s="88"/>
      <c r="BL738" s="88"/>
      <c r="BM738" s="88"/>
      <c r="BN738" s="88"/>
      <c r="BO738" s="88"/>
      <c r="BP738" s="88"/>
      <c r="BQ738" s="88"/>
      <c r="BR738" s="88"/>
      <c r="BS738" s="88"/>
      <c r="BT738" s="88"/>
      <c r="BU738" s="88"/>
      <c r="BV738" s="88"/>
      <c r="BW738" s="88"/>
      <c r="BX738" s="88"/>
      <c r="BY738" s="88"/>
      <c r="BZ738" s="88"/>
      <c r="CA738" s="88"/>
      <c r="CB738" s="88"/>
      <c r="CC738" s="88"/>
      <c r="CD738" s="88"/>
      <c r="CE738" s="88"/>
      <c r="CF738" s="88"/>
      <c r="CG738" s="88"/>
      <c r="CH738" s="88"/>
      <c r="CI738" s="88"/>
      <c r="CJ738" s="88"/>
      <c r="CK738" s="88"/>
      <c r="CL738" s="88"/>
      <c r="CM738" s="88"/>
      <c r="CN738" s="88"/>
      <c r="CO738" s="88"/>
      <c r="CP738" s="88"/>
      <c r="CQ738" s="88"/>
      <c r="CR738" s="88"/>
      <c r="CS738" s="88"/>
      <c r="CT738" s="88"/>
      <c r="CU738" s="88"/>
      <c r="CV738" s="88"/>
      <c r="CW738" s="88"/>
      <c r="CX738" s="88"/>
      <c r="CY738" s="88"/>
      <c r="CZ738" s="88"/>
      <c r="DA738" s="88"/>
      <c r="DB738" s="88"/>
      <c r="DC738" s="88"/>
      <c r="DD738" s="88"/>
      <c r="DE738" s="88"/>
      <c r="DF738" s="88"/>
      <c r="DG738" s="88"/>
      <c r="DH738" s="88"/>
      <c r="DI738" s="88"/>
      <c r="DJ738" s="88"/>
      <c r="DK738" s="88"/>
      <c r="DL738" s="88"/>
      <c r="DM738" s="88"/>
      <c r="DN738" s="88"/>
      <c r="DO738" s="88"/>
      <c r="DP738" s="88"/>
      <c r="DQ738" s="88"/>
      <c r="DR738" s="88"/>
      <c r="DS738" s="88"/>
      <c r="DT738" s="88"/>
      <c r="DU738" s="88"/>
      <c r="DV738" s="88"/>
      <c r="DW738" s="88"/>
      <c r="DX738" s="88"/>
      <c r="DY738" s="88"/>
      <c r="DZ738" s="88"/>
      <c r="EA738" s="88"/>
      <c r="EB738" s="88"/>
      <c r="EC738" s="88"/>
      <c r="ED738" s="88"/>
      <c r="EE738" s="88"/>
      <c r="EF738" s="88"/>
      <c r="EG738" s="88"/>
      <c r="EH738" s="88"/>
      <c r="EI738" s="88"/>
      <c r="EJ738" s="88"/>
      <c r="EK738" s="88"/>
      <c r="EL738" s="88"/>
      <c r="EM738" s="88"/>
      <c r="EN738" s="88"/>
      <c r="EO738" s="88"/>
      <c r="EP738" s="88"/>
      <c r="EQ738" s="88"/>
      <c r="ER738" s="88"/>
      <c r="ES738" s="88"/>
      <c r="ET738" s="88"/>
      <c r="EU738" s="88"/>
      <c r="EV738" s="88"/>
      <c r="EW738" s="88"/>
      <c r="EX738" s="88"/>
      <c r="EY738" s="88"/>
      <c r="EZ738" s="88"/>
      <c r="FA738" s="88"/>
      <c r="FB738" s="88"/>
      <c r="FC738" s="88"/>
      <c r="FD738" s="88"/>
      <c r="FE738" s="88"/>
      <c r="FF738" s="88"/>
      <c r="FG738" s="88"/>
      <c r="FH738" s="88"/>
      <c r="FI738" s="88"/>
      <c r="FJ738" s="88"/>
      <c r="FK738" s="88"/>
      <c r="FL738" s="88"/>
      <c r="FM738" s="88"/>
      <c r="FN738" s="88"/>
      <c r="FO738" s="88"/>
      <c r="FP738" s="88"/>
      <c r="FQ738" s="88"/>
      <c r="FR738" s="88"/>
      <c r="FS738" s="88"/>
      <c r="FT738" s="88"/>
      <c r="FU738" s="88"/>
      <c r="FV738" s="88"/>
      <c r="FW738" s="88"/>
      <c r="FX738" s="88"/>
      <c r="FY738" s="88"/>
      <c r="FZ738" s="88"/>
      <c r="GA738" s="88"/>
      <c r="GB738" s="88"/>
      <c r="GC738" s="88"/>
      <c r="GD738" s="88"/>
      <c r="GE738" s="88"/>
      <c r="GF738" s="88"/>
      <c r="GG738" s="88"/>
      <c r="GH738" s="88"/>
      <c r="GI738" s="88"/>
      <c r="GJ738" s="88"/>
      <c r="GK738" s="88"/>
      <c r="GL738" s="88"/>
      <c r="GM738" s="88"/>
      <c r="GN738" s="88"/>
      <c r="GO738" s="88"/>
      <c r="GP738" s="88"/>
      <c r="GQ738" s="88"/>
      <c r="GR738" s="88"/>
      <c r="GS738" s="88"/>
      <c r="GT738" s="88"/>
      <c r="GU738" s="88"/>
      <c r="GV738" s="88"/>
      <c r="GW738" s="88"/>
      <c r="GX738" s="88"/>
      <c r="GY738" s="88"/>
      <c r="GZ738" s="88"/>
      <c r="HA738" s="88"/>
      <c r="HB738" s="88"/>
      <c r="HC738" s="88"/>
      <c r="HD738" s="88"/>
      <c r="HE738" s="88"/>
      <c r="HF738" s="88"/>
      <c r="HG738" s="88"/>
      <c r="HH738" s="88"/>
      <c r="HI738" s="88"/>
      <c r="HJ738" s="88"/>
      <c r="HK738" s="88"/>
      <c r="HL738" s="88"/>
      <c r="HM738" s="88"/>
      <c r="HN738" s="88"/>
      <c r="HO738" s="88"/>
      <c r="HP738" s="88"/>
      <c r="HQ738" s="88"/>
      <c r="HR738" s="88"/>
      <c r="HS738" s="88"/>
      <c r="HT738" s="88"/>
      <c r="HU738" s="88"/>
      <c r="HV738" s="88"/>
      <c r="HW738" s="88"/>
      <c r="HX738" s="88"/>
      <c r="HY738" s="88"/>
      <c r="HZ738" s="88"/>
      <c r="IA738" s="88"/>
      <c r="IB738" s="88"/>
      <c r="IC738" s="88"/>
      <c r="ID738" s="88"/>
      <c r="IE738" s="88"/>
      <c r="IF738" s="88"/>
      <c r="IG738" s="88"/>
      <c r="IH738" s="88"/>
      <c r="II738" s="88"/>
      <c r="IJ738" s="88"/>
      <c r="IK738" s="88"/>
      <c r="IL738" s="88"/>
      <c r="IM738" s="88"/>
    </row>
    <row r="739" spans="1:247" s="88" customFormat="1" x14ac:dyDescent="0.25">
      <c r="A739" s="79" t="s">
        <v>317</v>
      </c>
      <c r="B739" s="79" t="s">
        <v>626</v>
      </c>
      <c r="C739" s="79" t="s">
        <v>318</v>
      </c>
      <c r="D739" s="79" t="s">
        <v>319</v>
      </c>
      <c r="E739" s="80">
        <v>0.43680000000000002</v>
      </c>
      <c r="F739" s="260"/>
      <c r="G739" s="82" t="str">
        <f t="shared" si="52"/>
        <v>X</v>
      </c>
      <c r="H739" s="82" t="str">
        <f t="shared" si="53"/>
        <v/>
      </c>
      <c r="I739" s="83" t="s">
        <v>150</v>
      </c>
      <c r="J739" s="83"/>
      <c r="K739" s="83"/>
      <c r="L739" s="83" t="s">
        <v>151</v>
      </c>
      <c r="M739" s="83"/>
      <c r="N739" s="84">
        <v>83</v>
      </c>
      <c r="O739" s="84">
        <v>190</v>
      </c>
      <c r="P739" s="85">
        <v>43938</v>
      </c>
      <c r="Q739" s="84"/>
      <c r="R739" s="84"/>
      <c r="S739" s="84"/>
      <c r="T739" s="84"/>
      <c r="U739" s="80"/>
      <c r="V739" s="80"/>
      <c r="W739" s="80"/>
      <c r="X739" s="84"/>
      <c r="Y739" s="191"/>
      <c r="Z739" s="191"/>
      <c r="AA739" s="84"/>
      <c r="AB739" s="141"/>
      <c r="AC739" s="141"/>
      <c r="AD739" s="191"/>
      <c r="AE739" s="84"/>
      <c r="AF739" s="84"/>
      <c r="AG739" s="84"/>
      <c r="AH739" s="84"/>
      <c r="AI739" s="84"/>
      <c r="AJ739" s="84"/>
      <c r="AK739" s="84"/>
      <c r="AL739" s="84"/>
      <c r="AM739" s="84"/>
      <c r="AN739" s="84"/>
      <c r="AO739" s="84"/>
      <c r="AP739" s="84"/>
      <c r="AQ739" s="84"/>
      <c r="AR739" s="84"/>
      <c r="AS739" s="84"/>
      <c r="AT739" s="84"/>
      <c r="AU739" s="84"/>
      <c r="AV739" s="84"/>
      <c r="AW739" s="84"/>
      <c r="AX739" s="84"/>
      <c r="AY739" s="84"/>
      <c r="AZ739" s="84"/>
      <c r="BA739" s="84"/>
    </row>
    <row r="740" spans="1:247" s="136" customFormat="1" x14ac:dyDescent="0.25">
      <c r="A740" s="119"/>
      <c r="B740" s="119"/>
      <c r="C740" s="119"/>
      <c r="D740" s="120" t="s">
        <v>2511</v>
      </c>
      <c r="E740" s="121">
        <f>N740/O740</f>
        <v>0.53263157894736846</v>
      </c>
      <c r="F740" s="135"/>
      <c r="G740" s="122"/>
      <c r="H740" s="122"/>
      <c r="I740" s="123"/>
      <c r="J740" s="123"/>
      <c r="K740" s="123"/>
      <c r="L740" s="123"/>
      <c r="M740" s="123"/>
      <c r="N740" s="124">
        <f>SUM(N738:N739)</f>
        <v>253</v>
      </c>
      <c r="O740" s="124">
        <f>SUM(O738:O739)</f>
        <v>475</v>
      </c>
      <c r="P740" s="125"/>
      <c r="Q740" s="124"/>
      <c r="R740" s="127"/>
      <c r="S740" s="127"/>
      <c r="T740" s="127"/>
      <c r="U740" s="126"/>
      <c r="V740" s="126"/>
      <c r="W740" s="126"/>
      <c r="X740" s="127"/>
      <c r="Y740" s="194"/>
      <c r="Z740" s="194"/>
      <c r="AA740" s="127"/>
      <c r="AB740" s="195"/>
      <c r="AC740" s="195"/>
      <c r="AD740" s="194"/>
      <c r="AE740" s="127"/>
      <c r="AF740" s="127"/>
      <c r="AG740" s="127"/>
      <c r="AH740" s="127"/>
      <c r="AI740" s="127"/>
      <c r="AJ740" s="127"/>
      <c r="AK740" s="127"/>
      <c r="AL740" s="127"/>
      <c r="AM740" s="127"/>
      <c r="AN740" s="127"/>
      <c r="AO740" s="127"/>
      <c r="AP740" s="127"/>
      <c r="AQ740" s="127"/>
      <c r="AR740" s="127"/>
      <c r="AS740" s="127"/>
      <c r="AT740" s="127"/>
      <c r="AU740" s="127"/>
      <c r="AV740" s="127"/>
      <c r="AW740" s="127"/>
      <c r="AX740" s="127"/>
      <c r="AY740" s="127"/>
      <c r="AZ740" s="127"/>
      <c r="BA740" s="127"/>
    </row>
    <row r="741" spans="1:247" s="84" customFormat="1" x14ac:dyDescent="0.25">
      <c r="A741" s="79" t="s">
        <v>303</v>
      </c>
      <c r="B741" s="79" t="s">
        <v>304</v>
      </c>
      <c r="C741" s="86" t="s">
        <v>305</v>
      </c>
      <c r="D741" s="79" t="s">
        <v>306</v>
      </c>
      <c r="E741" s="87">
        <v>0.4834</v>
      </c>
      <c r="F741" s="260"/>
      <c r="G741" s="82" t="str">
        <f t="shared" si="52"/>
        <v>X</v>
      </c>
      <c r="H741" s="82" t="str">
        <f t="shared" si="53"/>
        <v/>
      </c>
      <c r="I741" s="83"/>
      <c r="J741" s="83"/>
      <c r="K741" s="83"/>
      <c r="L741" s="83"/>
      <c r="M741" s="83"/>
      <c r="N741" s="84">
        <v>160</v>
      </c>
      <c r="O741" s="84">
        <v>331</v>
      </c>
      <c r="P741" s="85">
        <v>43935</v>
      </c>
      <c r="U741" s="80"/>
      <c r="V741" s="80"/>
      <c r="W741" s="80"/>
      <c r="Y741" s="141"/>
      <c r="Z741" s="191"/>
      <c r="AD741" s="191"/>
      <c r="BB741" s="88"/>
      <c r="BC741" s="88"/>
      <c r="BD741" s="88"/>
      <c r="BE741" s="88"/>
      <c r="BF741" s="88"/>
      <c r="BG741" s="88"/>
      <c r="BH741" s="88"/>
      <c r="BI741" s="88"/>
      <c r="BJ741" s="88"/>
      <c r="BK741" s="88"/>
      <c r="BL741" s="88"/>
      <c r="BM741" s="88"/>
      <c r="BN741" s="88"/>
      <c r="BO741" s="88"/>
      <c r="BP741" s="88"/>
      <c r="BQ741" s="88"/>
      <c r="BR741" s="88"/>
      <c r="BS741" s="88"/>
      <c r="BT741" s="88"/>
      <c r="BU741" s="88"/>
      <c r="BV741" s="88"/>
      <c r="BW741" s="88"/>
      <c r="BX741" s="88"/>
      <c r="BY741" s="88"/>
      <c r="BZ741" s="88"/>
      <c r="CA741" s="88"/>
      <c r="CB741" s="88"/>
      <c r="CC741" s="88"/>
      <c r="CD741" s="88"/>
      <c r="CE741" s="88"/>
      <c r="CF741" s="88"/>
      <c r="CG741" s="88"/>
      <c r="CH741" s="88"/>
      <c r="CI741" s="88"/>
      <c r="CJ741" s="88"/>
      <c r="CK741" s="88"/>
      <c r="CL741" s="88"/>
      <c r="CM741" s="88"/>
      <c r="CN741" s="88"/>
      <c r="CO741" s="88"/>
      <c r="CP741" s="88"/>
      <c r="CQ741" s="88"/>
      <c r="CR741" s="88"/>
      <c r="CS741" s="88"/>
      <c r="CT741" s="88"/>
      <c r="CU741" s="88"/>
      <c r="CV741" s="88"/>
      <c r="CW741" s="88"/>
      <c r="CX741" s="88"/>
      <c r="CY741" s="88"/>
      <c r="CZ741" s="88"/>
      <c r="DA741" s="88"/>
      <c r="DB741" s="88"/>
      <c r="DC741" s="88"/>
      <c r="DD741" s="88"/>
      <c r="DE741" s="88"/>
      <c r="DF741" s="88"/>
      <c r="DG741" s="88"/>
      <c r="DH741" s="88"/>
      <c r="DI741" s="88"/>
      <c r="DJ741" s="88"/>
      <c r="DK741" s="88"/>
      <c r="DL741" s="88"/>
      <c r="DM741" s="88"/>
      <c r="DN741" s="88"/>
      <c r="DO741" s="88"/>
      <c r="DP741" s="88"/>
      <c r="DQ741" s="88"/>
      <c r="DR741" s="88"/>
      <c r="DS741" s="88"/>
      <c r="DT741" s="88"/>
      <c r="DU741" s="88"/>
      <c r="DV741" s="88"/>
      <c r="DW741" s="88"/>
      <c r="DX741" s="88"/>
      <c r="DY741" s="88"/>
      <c r="DZ741" s="88"/>
      <c r="EA741" s="88"/>
      <c r="EB741" s="88"/>
      <c r="EC741" s="88"/>
      <c r="ED741" s="88"/>
      <c r="EE741" s="88"/>
      <c r="EF741" s="88"/>
      <c r="EG741" s="88"/>
      <c r="EH741" s="88"/>
      <c r="EI741" s="88"/>
      <c r="EJ741" s="88"/>
      <c r="EK741" s="88"/>
      <c r="EL741" s="88"/>
      <c r="EM741" s="88"/>
      <c r="EN741" s="88"/>
      <c r="EO741" s="88"/>
      <c r="EP741" s="88"/>
      <c r="EQ741" s="88"/>
      <c r="ER741" s="88"/>
      <c r="ES741" s="88"/>
      <c r="ET741" s="88"/>
      <c r="EU741" s="88"/>
      <c r="EV741" s="88"/>
      <c r="EW741" s="88"/>
      <c r="EX741" s="88"/>
      <c r="EY741" s="88"/>
      <c r="EZ741" s="88"/>
      <c r="FA741" s="88"/>
      <c r="FB741" s="88"/>
      <c r="FC741" s="88"/>
      <c r="FD741" s="88"/>
      <c r="FE741" s="88"/>
      <c r="FF741" s="88"/>
      <c r="FG741" s="88"/>
      <c r="FH741" s="88"/>
      <c r="FI741" s="88"/>
      <c r="FJ741" s="88"/>
      <c r="FK741" s="88"/>
      <c r="FL741" s="88"/>
      <c r="FM741" s="88"/>
      <c r="FN741" s="88"/>
      <c r="FO741" s="88"/>
      <c r="FP741" s="88"/>
      <c r="FQ741" s="88"/>
      <c r="FR741" s="88"/>
      <c r="FS741" s="88"/>
      <c r="FT741" s="88"/>
      <c r="FU741" s="88"/>
      <c r="FV741" s="88"/>
      <c r="FW741" s="88"/>
      <c r="FX741" s="88"/>
      <c r="FY741" s="88"/>
      <c r="FZ741" s="88"/>
      <c r="GA741" s="88"/>
      <c r="GB741" s="88"/>
      <c r="GC741" s="88"/>
      <c r="GD741" s="88"/>
      <c r="GE741" s="88"/>
      <c r="GF741" s="88"/>
      <c r="GG741" s="88"/>
      <c r="GH741" s="88"/>
      <c r="GI741" s="88"/>
      <c r="GJ741" s="88"/>
      <c r="GK741" s="88"/>
      <c r="GL741" s="88"/>
      <c r="GM741" s="88"/>
      <c r="GN741" s="88"/>
      <c r="GO741" s="88"/>
      <c r="GP741" s="88"/>
      <c r="GQ741" s="88"/>
      <c r="GR741" s="88"/>
      <c r="GS741" s="88"/>
      <c r="GT741" s="88"/>
      <c r="GU741" s="88"/>
      <c r="GV741" s="88"/>
      <c r="GW741" s="88"/>
      <c r="GX741" s="88"/>
      <c r="GY741" s="88"/>
      <c r="GZ741" s="88"/>
      <c r="HA741" s="88"/>
      <c r="HB741" s="88"/>
      <c r="HC741" s="88"/>
      <c r="HD741" s="88"/>
      <c r="HE741" s="88"/>
      <c r="HF741" s="88"/>
      <c r="HG741" s="88"/>
      <c r="HH741" s="88"/>
      <c r="HI741" s="88"/>
      <c r="HJ741" s="88"/>
      <c r="HK741" s="88"/>
      <c r="HL741" s="88"/>
      <c r="HM741" s="88"/>
      <c r="HN741" s="88"/>
      <c r="HO741" s="88"/>
      <c r="HP741" s="88"/>
      <c r="HQ741" s="88"/>
      <c r="HR741" s="88"/>
      <c r="HS741" s="88"/>
      <c r="HT741" s="88"/>
      <c r="HU741" s="88"/>
      <c r="HV741" s="88"/>
      <c r="HW741" s="88"/>
      <c r="HX741" s="88"/>
      <c r="HY741" s="88"/>
      <c r="HZ741" s="88"/>
      <c r="IA741" s="88"/>
      <c r="IB741" s="88"/>
      <c r="IC741" s="88"/>
      <c r="ID741" s="88"/>
      <c r="IE741" s="88"/>
      <c r="IF741" s="88"/>
      <c r="IG741" s="88"/>
      <c r="IH741" s="88"/>
      <c r="II741" s="88"/>
      <c r="IJ741" s="88"/>
      <c r="IK741" s="88"/>
      <c r="IL741" s="88"/>
      <c r="IM741" s="88"/>
    </row>
    <row r="742" spans="1:247" s="84" customFormat="1" x14ac:dyDescent="0.25">
      <c r="A742" s="79" t="s">
        <v>303</v>
      </c>
      <c r="B742" s="79" t="s">
        <v>304</v>
      </c>
      <c r="C742" s="86" t="s">
        <v>307</v>
      </c>
      <c r="D742" s="79" t="s">
        <v>308</v>
      </c>
      <c r="E742" s="87">
        <v>0.41760000000000003</v>
      </c>
      <c r="F742" s="260"/>
      <c r="G742" s="82" t="str">
        <f t="shared" si="52"/>
        <v>X</v>
      </c>
      <c r="H742" s="82" t="str">
        <f t="shared" si="53"/>
        <v/>
      </c>
      <c r="I742" s="83"/>
      <c r="J742" s="83"/>
      <c r="K742" s="83"/>
      <c r="L742" s="83"/>
      <c r="M742" s="83"/>
      <c r="N742" s="84">
        <v>109</v>
      </c>
      <c r="O742" s="84">
        <v>261</v>
      </c>
      <c r="P742" s="85">
        <v>43935</v>
      </c>
      <c r="U742" s="80"/>
      <c r="V742" s="80"/>
      <c r="W742" s="80"/>
      <c r="Z742" s="141"/>
      <c r="AD742" s="141"/>
      <c r="BB742" s="88"/>
      <c r="BC742" s="88"/>
      <c r="BD742" s="88"/>
      <c r="BE742" s="88"/>
      <c r="BF742" s="88"/>
      <c r="BG742" s="88"/>
      <c r="BH742" s="88"/>
      <c r="BI742" s="88"/>
      <c r="BJ742" s="88"/>
      <c r="BK742" s="88"/>
      <c r="BL742" s="88"/>
      <c r="BM742" s="88"/>
      <c r="BN742" s="88"/>
      <c r="BO742" s="88"/>
      <c r="BP742" s="88"/>
      <c r="BQ742" s="88"/>
      <c r="BR742" s="88"/>
      <c r="BS742" s="88"/>
      <c r="BT742" s="88"/>
      <c r="BU742" s="88"/>
      <c r="BV742" s="88"/>
      <c r="BW742" s="88"/>
      <c r="BX742" s="88"/>
      <c r="BY742" s="88"/>
      <c r="BZ742" s="88"/>
      <c r="CA742" s="88"/>
      <c r="CB742" s="88"/>
      <c r="CC742" s="88"/>
      <c r="CD742" s="88"/>
      <c r="CE742" s="88"/>
      <c r="CF742" s="88"/>
      <c r="CG742" s="88"/>
      <c r="CH742" s="88"/>
      <c r="CI742" s="88"/>
      <c r="CJ742" s="88"/>
      <c r="CK742" s="88"/>
      <c r="CL742" s="88"/>
      <c r="CM742" s="88"/>
      <c r="CN742" s="88"/>
      <c r="CO742" s="88"/>
      <c r="CP742" s="88"/>
      <c r="CQ742" s="88"/>
      <c r="CR742" s="88"/>
      <c r="CS742" s="88"/>
      <c r="CT742" s="88"/>
      <c r="CU742" s="88"/>
      <c r="CV742" s="88"/>
      <c r="CW742" s="88"/>
      <c r="CX742" s="88"/>
      <c r="CY742" s="88"/>
      <c r="CZ742" s="88"/>
      <c r="DA742" s="88"/>
      <c r="DB742" s="88"/>
      <c r="DC742" s="88"/>
      <c r="DD742" s="88"/>
      <c r="DE742" s="88"/>
      <c r="DF742" s="88"/>
      <c r="DG742" s="88"/>
      <c r="DH742" s="88"/>
      <c r="DI742" s="88"/>
      <c r="DJ742" s="88"/>
      <c r="DK742" s="88"/>
      <c r="DL742" s="88"/>
      <c r="DM742" s="88"/>
      <c r="DN742" s="88"/>
      <c r="DO742" s="88"/>
      <c r="DP742" s="88"/>
      <c r="DQ742" s="88"/>
      <c r="DR742" s="88"/>
      <c r="DS742" s="88"/>
      <c r="DT742" s="88"/>
      <c r="DU742" s="88"/>
      <c r="DV742" s="88"/>
      <c r="DW742" s="88"/>
      <c r="DX742" s="88"/>
      <c r="DY742" s="88"/>
      <c r="DZ742" s="88"/>
      <c r="EA742" s="88"/>
      <c r="EB742" s="88"/>
      <c r="EC742" s="88"/>
      <c r="ED742" s="88"/>
      <c r="EE742" s="88"/>
      <c r="EF742" s="88"/>
      <c r="EG742" s="88"/>
      <c r="EH742" s="88"/>
      <c r="EI742" s="88"/>
      <c r="EJ742" s="88"/>
      <c r="EK742" s="88"/>
      <c r="EL742" s="88"/>
      <c r="EM742" s="88"/>
      <c r="EN742" s="88"/>
      <c r="EO742" s="88"/>
      <c r="EP742" s="88"/>
      <c r="EQ742" s="88"/>
      <c r="ER742" s="88"/>
      <c r="ES742" s="88"/>
      <c r="ET742" s="88"/>
      <c r="EU742" s="88"/>
      <c r="EV742" s="88"/>
      <c r="EW742" s="88"/>
      <c r="EX742" s="88"/>
      <c r="EY742" s="88"/>
      <c r="EZ742" s="88"/>
      <c r="FA742" s="88"/>
      <c r="FB742" s="88"/>
      <c r="FC742" s="88"/>
      <c r="FD742" s="88"/>
      <c r="FE742" s="88"/>
      <c r="FF742" s="88"/>
      <c r="FG742" s="88"/>
      <c r="FH742" s="88"/>
      <c r="FI742" s="88"/>
      <c r="FJ742" s="88"/>
      <c r="FK742" s="88"/>
      <c r="FL742" s="88"/>
      <c r="FM742" s="88"/>
      <c r="FN742" s="88"/>
      <c r="FO742" s="88"/>
      <c r="FP742" s="88"/>
      <c r="FQ742" s="88"/>
      <c r="FR742" s="88"/>
      <c r="FS742" s="88"/>
      <c r="FT742" s="88"/>
      <c r="FU742" s="88"/>
      <c r="FV742" s="88"/>
      <c r="FW742" s="88"/>
      <c r="FX742" s="88"/>
      <c r="FY742" s="88"/>
      <c r="FZ742" s="88"/>
      <c r="GA742" s="88"/>
      <c r="GB742" s="88"/>
      <c r="GC742" s="88"/>
      <c r="GD742" s="88"/>
      <c r="GE742" s="88"/>
      <c r="GF742" s="88"/>
      <c r="GG742" s="88"/>
      <c r="GH742" s="88"/>
      <c r="GI742" s="88"/>
      <c r="GJ742" s="88"/>
      <c r="GK742" s="88"/>
      <c r="GL742" s="88"/>
      <c r="GM742" s="88"/>
      <c r="GN742" s="88"/>
      <c r="GO742" s="88"/>
      <c r="GP742" s="88"/>
      <c r="GQ742" s="88"/>
      <c r="GR742" s="88"/>
      <c r="GS742" s="88"/>
      <c r="GT742" s="88"/>
      <c r="GU742" s="88"/>
      <c r="GV742" s="88"/>
      <c r="GW742" s="88"/>
      <c r="GX742" s="88"/>
      <c r="GY742" s="88"/>
      <c r="GZ742" s="88"/>
      <c r="HA742" s="88"/>
      <c r="HB742" s="88"/>
      <c r="HC742" s="88"/>
      <c r="HD742" s="88"/>
      <c r="HE742" s="88"/>
      <c r="HF742" s="88"/>
      <c r="HG742" s="88"/>
      <c r="HH742" s="88"/>
      <c r="HI742" s="88"/>
      <c r="HJ742" s="88"/>
      <c r="HK742" s="88"/>
      <c r="HL742" s="88"/>
      <c r="HM742" s="88"/>
      <c r="HN742" s="88"/>
      <c r="HO742" s="88"/>
      <c r="HP742" s="88"/>
      <c r="HQ742" s="88"/>
      <c r="HR742" s="88"/>
      <c r="HS742" s="88"/>
      <c r="HT742" s="88"/>
      <c r="HU742" s="88"/>
      <c r="HV742" s="88"/>
      <c r="HW742" s="88"/>
      <c r="HX742" s="88"/>
      <c r="HY742" s="88"/>
      <c r="HZ742" s="88"/>
      <c r="IA742" s="88"/>
      <c r="IB742" s="88"/>
      <c r="IC742" s="88"/>
      <c r="ID742" s="88"/>
      <c r="IE742" s="88"/>
      <c r="IF742" s="88"/>
      <c r="IG742" s="88"/>
      <c r="IH742" s="88"/>
      <c r="II742" s="88"/>
      <c r="IJ742" s="88"/>
      <c r="IK742" s="88"/>
      <c r="IL742" s="88"/>
      <c r="IM742" s="88"/>
    </row>
    <row r="743" spans="1:247" s="127" customFormat="1" x14ac:dyDescent="0.25">
      <c r="A743" s="119"/>
      <c r="B743" s="119"/>
      <c r="C743" s="128"/>
      <c r="D743" s="120" t="s">
        <v>2511</v>
      </c>
      <c r="E743" s="129">
        <f>N743/O743</f>
        <v>0.45439189189189189</v>
      </c>
      <c r="F743" s="135"/>
      <c r="G743" s="122"/>
      <c r="H743" s="122"/>
      <c r="I743" s="123"/>
      <c r="J743" s="123"/>
      <c r="K743" s="123"/>
      <c r="L743" s="123"/>
      <c r="M743" s="123"/>
      <c r="N743" s="124">
        <f>SUM(N741:N742)</f>
        <v>269</v>
      </c>
      <c r="O743" s="124">
        <f>SUM(O741:O742)</f>
        <v>592</v>
      </c>
      <c r="P743" s="125"/>
      <c r="Q743" s="124"/>
      <c r="U743" s="126"/>
      <c r="V743" s="126"/>
      <c r="W743" s="126"/>
      <c r="Z743" s="195"/>
      <c r="AD743" s="195"/>
      <c r="BB743" s="136"/>
      <c r="BC743" s="136"/>
      <c r="BD743" s="136"/>
      <c r="BE743" s="136"/>
      <c r="BF743" s="136"/>
      <c r="BG743" s="136"/>
      <c r="BH743" s="136"/>
      <c r="BI743" s="136"/>
      <c r="BJ743" s="136"/>
      <c r="BK743" s="136"/>
      <c r="BL743" s="136"/>
      <c r="BM743" s="136"/>
      <c r="BN743" s="136"/>
      <c r="BO743" s="136"/>
      <c r="BP743" s="136"/>
      <c r="BQ743" s="136"/>
      <c r="BR743" s="136"/>
      <c r="BS743" s="136"/>
      <c r="BT743" s="136"/>
      <c r="BU743" s="136"/>
      <c r="BV743" s="136"/>
      <c r="BW743" s="136"/>
      <c r="BX743" s="136"/>
      <c r="BY743" s="136"/>
      <c r="BZ743" s="136"/>
      <c r="CA743" s="136"/>
      <c r="CB743" s="136"/>
      <c r="CC743" s="136"/>
      <c r="CD743" s="136"/>
      <c r="CE743" s="136"/>
      <c r="CF743" s="136"/>
      <c r="CG743" s="136"/>
      <c r="CH743" s="136"/>
      <c r="CI743" s="136"/>
      <c r="CJ743" s="136"/>
      <c r="CK743" s="136"/>
      <c r="CL743" s="136"/>
      <c r="CM743" s="136"/>
      <c r="CN743" s="136"/>
      <c r="CO743" s="136"/>
      <c r="CP743" s="136"/>
      <c r="CQ743" s="136"/>
      <c r="CR743" s="136"/>
      <c r="CS743" s="136"/>
      <c r="CT743" s="136"/>
      <c r="CU743" s="136"/>
      <c r="CV743" s="136"/>
      <c r="CW743" s="136"/>
      <c r="CX743" s="136"/>
      <c r="CY743" s="136"/>
      <c r="CZ743" s="136"/>
      <c r="DA743" s="136"/>
      <c r="DB743" s="136"/>
      <c r="DC743" s="136"/>
      <c r="DD743" s="136"/>
      <c r="DE743" s="136"/>
      <c r="DF743" s="136"/>
      <c r="DG743" s="136"/>
      <c r="DH743" s="136"/>
      <c r="DI743" s="136"/>
      <c r="DJ743" s="136"/>
      <c r="DK743" s="136"/>
      <c r="DL743" s="136"/>
      <c r="DM743" s="136"/>
      <c r="DN743" s="136"/>
      <c r="DO743" s="136"/>
      <c r="DP743" s="136"/>
      <c r="DQ743" s="136"/>
      <c r="DR743" s="136"/>
      <c r="DS743" s="136"/>
      <c r="DT743" s="136"/>
      <c r="DU743" s="136"/>
      <c r="DV743" s="136"/>
      <c r="DW743" s="136"/>
      <c r="DX743" s="136"/>
      <c r="DY743" s="136"/>
      <c r="DZ743" s="136"/>
      <c r="EA743" s="136"/>
      <c r="EB743" s="136"/>
      <c r="EC743" s="136"/>
      <c r="ED743" s="136"/>
      <c r="EE743" s="136"/>
      <c r="EF743" s="136"/>
      <c r="EG743" s="136"/>
      <c r="EH743" s="136"/>
      <c r="EI743" s="136"/>
      <c r="EJ743" s="136"/>
      <c r="EK743" s="136"/>
      <c r="EL743" s="136"/>
      <c r="EM743" s="136"/>
      <c r="EN743" s="136"/>
      <c r="EO743" s="136"/>
      <c r="EP743" s="136"/>
      <c r="EQ743" s="136"/>
      <c r="ER743" s="136"/>
      <c r="ES743" s="136"/>
      <c r="ET743" s="136"/>
      <c r="EU743" s="136"/>
      <c r="EV743" s="136"/>
      <c r="EW743" s="136"/>
      <c r="EX743" s="136"/>
      <c r="EY743" s="136"/>
      <c r="EZ743" s="136"/>
      <c r="FA743" s="136"/>
      <c r="FB743" s="136"/>
      <c r="FC743" s="136"/>
      <c r="FD743" s="136"/>
      <c r="FE743" s="136"/>
      <c r="FF743" s="136"/>
      <c r="FG743" s="136"/>
      <c r="FH743" s="136"/>
      <c r="FI743" s="136"/>
      <c r="FJ743" s="136"/>
      <c r="FK743" s="136"/>
      <c r="FL743" s="136"/>
      <c r="FM743" s="136"/>
      <c r="FN743" s="136"/>
      <c r="FO743" s="136"/>
      <c r="FP743" s="136"/>
      <c r="FQ743" s="136"/>
      <c r="FR743" s="136"/>
      <c r="FS743" s="136"/>
      <c r="FT743" s="136"/>
      <c r="FU743" s="136"/>
      <c r="FV743" s="136"/>
      <c r="FW743" s="136"/>
      <c r="FX743" s="136"/>
      <c r="FY743" s="136"/>
      <c r="FZ743" s="136"/>
      <c r="GA743" s="136"/>
      <c r="GB743" s="136"/>
      <c r="GC743" s="136"/>
      <c r="GD743" s="136"/>
      <c r="GE743" s="136"/>
      <c r="GF743" s="136"/>
      <c r="GG743" s="136"/>
      <c r="GH743" s="136"/>
      <c r="GI743" s="136"/>
      <c r="GJ743" s="136"/>
      <c r="GK743" s="136"/>
      <c r="GL743" s="136"/>
      <c r="GM743" s="136"/>
      <c r="GN743" s="136"/>
      <c r="GO743" s="136"/>
      <c r="GP743" s="136"/>
      <c r="GQ743" s="136"/>
      <c r="GR743" s="136"/>
      <c r="GS743" s="136"/>
      <c r="GT743" s="136"/>
      <c r="GU743" s="136"/>
      <c r="GV743" s="136"/>
      <c r="GW743" s="136"/>
      <c r="GX743" s="136"/>
      <c r="GY743" s="136"/>
      <c r="GZ743" s="136"/>
      <c r="HA743" s="136"/>
      <c r="HB743" s="136"/>
      <c r="HC743" s="136"/>
      <c r="HD743" s="136"/>
      <c r="HE743" s="136"/>
      <c r="HF743" s="136"/>
      <c r="HG743" s="136"/>
      <c r="HH743" s="136"/>
      <c r="HI743" s="136"/>
      <c r="HJ743" s="136"/>
      <c r="HK743" s="136"/>
      <c r="HL743" s="136"/>
      <c r="HM743" s="136"/>
      <c r="HN743" s="136"/>
      <c r="HO743" s="136"/>
      <c r="HP743" s="136"/>
      <c r="HQ743" s="136"/>
      <c r="HR743" s="136"/>
      <c r="HS743" s="136"/>
      <c r="HT743" s="136"/>
      <c r="HU743" s="136"/>
      <c r="HV743" s="136"/>
      <c r="HW743" s="136"/>
      <c r="HX743" s="136"/>
      <c r="HY743" s="136"/>
      <c r="HZ743" s="136"/>
      <c r="IA743" s="136"/>
      <c r="IB743" s="136"/>
      <c r="IC743" s="136"/>
      <c r="ID743" s="136"/>
      <c r="IE743" s="136"/>
      <c r="IF743" s="136"/>
      <c r="IG743" s="136"/>
      <c r="IH743" s="136"/>
      <c r="II743" s="136"/>
      <c r="IJ743" s="136"/>
      <c r="IK743" s="136"/>
      <c r="IL743" s="136"/>
      <c r="IM743" s="136"/>
    </row>
    <row r="744" spans="1:247" s="84" customFormat="1" x14ac:dyDescent="0.25">
      <c r="A744" s="79" t="s">
        <v>1843</v>
      </c>
      <c r="B744" s="108" t="s">
        <v>2450</v>
      </c>
      <c r="C744" s="79" t="s">
        <v>1844</v>
      </c>
      <c r="D744" s="108" t="s">
        <v>2577</v>
      </c>
      <c r="E744" s="80">
        <v>0.34399999999999997</v>
      </c>
      <c r="F744" s="257">
        <v>888</v>
      </c>
      <c r="G744" s="82" t="str">
        <f t="shared" si="52"/>
        <v/>
      </c>
      <c r="H744" s="82" t="str">
        <f t="shared" si="53"/>
        <v>X</v>
      </c>
      <c r="I744" s="83"/>
      <c r="J744" s="83"/>
      <c r="K744" s="83"/>
      <c r="L744" s="83"/>
      <c r="M744" s="83"/>
      <c r="N744" s="84">
        <v>86</v>
      </c>
      <c r="O744" s="84">
        <v>250</v>
      </c>
      <c r="P744" s="85">
        <v>43922</v>
      </c>
      <c r="U744" s="80"/>
      <c r="V744" s="80"/>
      <c r="W744" s="80"/>
      <c r="AE744" s="191"/>
      <c r="AF744" s="191"/>
      <c r="AG744" s="191"/>
      <c r="BB744" s="88"/>
      <c r="BC744" s="88"/>
      <c r="BD744" s="88"/>
      <c r="BE744" s="88"/>
      <c r="BF744" s="88"/>
      <c r="BG744" s="88"/>
      <c r="BH744" s="88"/>
      <c r="BI744" s="88"/>
      <c r="BJ744" s="88"/>
      <c r="BK744" s="88"/>
      <c r="BL744" s="88"/>
      <c r="BM744" s="88"/>
      <c r="BN744" s="88"/>
      <c r="BO744" s="88"/>
      <c r="BP744" s="88"/>
      <c r="BQ744" s="88"/>
      <c r="BR744" s="88"/>
      <c r="BS744" s="88"/>
      <c r="BT744" s="88"/>
      <c r="BU744" s="88"/>
      <c r="BV744" s="88"/>
      <c r="BW744" s="88"/>
      <c r="BX744" s="88"/>
      <c r="BY744" s="88"/>
      <c r="BZ744" s="88"/>
      <c r="CA744" s="88"/>
      <c r="CB744" s="88"/>
      <c r="CC744" s="88"/>
      <c r="CD744" s="88"/>
      <c r="CE744" s="88"/>
      <c r="CF744" s="88"/>
      <c r="CG744" s="88"/>
      <c r="CH744" s="88"/>
      <c r="CI744" s="88"/>
      <c r="CJ744" s="88"/>
      <c r="CK744" s="88"/>
      <c r="CL744" s="88"/>
      <c r="CM744" s="88"/>
      <c r="CN744" s="88"/>
      <c r="CO744" s="88"/>
      <c r="CP744" s="88"/>
      <c r="CQ744" s="88"/>
      <c r="CR744" s="88"/>
      <c r="CS744" s="88"/>
      <c r="CT744" s="88"/>
      <c r="CU744" s="88"/>
      <c r="CV744" s="88"/>
      <c r="CW744" s="88"/>
      <c r="CX744" s="88"/>
      <c r="CY744" s="88"/>
      <c r="CZ744" s="88"/>
      <c r="DA744" s="88"/>
      <c r="DB744" s="88"/>
      <c r="DC744" s="88"/>
      <c r="DD744" s="88"/>
      <c r="DE744" s="88"/>
      <c r="DF744" s="88"/>
      <c r="DG744" s="88"/>
      <c r="DH744" s="88"/>
      <c r="DI744" s="88"/>
      <c r="DJ744" s="88"/>
      <c r="DK744" s="88"/>
      <c r="DL744" s="88"/>
      <c r="DM744" s="88"/>
      <c r="DN744" s="88"/>
      <c r="DO744" s="88"/>
      <c r="DP744" s="88"/>
      <c r="DQ744" s="88"/>
      <c r="DR744" s="88"/>
      <c r="DS744" s="88"/>
      <c r="DT744" s="88"/>
      <c r="DU744" s="88"/>
      <c r="DV744" s="88"/>
      <c r="DW744" s="88"/>
      <c r="DX744" s="88"/>
      <c r="DY744" s="88"/>
      <c r="DZ744" s="88"/>
      <c r="EA744" s="88"/>
      <c r="EB744" s="88"/>
      <c r="EC744" s="88"/>
      <c r="ED744" s="88"/>
      <c r="EE744" s="88"/>
      <c r="EF744" s="88"/>
      <c r="EG744" s="88"/>
      <c r="EH744" s="88"/>
      <c r="EI744" s="88"/>
      <c r="EJ744" s="88"/>
      <c r="EK744" s="88"/>
      <c r="EL744" s="88"/>
      <c r="EM744" s="88"/>
      <c r="EN744" s="88"/>
      <c r="EO744" s="88"/>
      <c r="EP744" s="88"/>
      <c r="EQ744" s="88"/>
      <c r="ER744" s="88"/>
      <c r="ES744" s="88"/>
      <c r="ET744" s="88"/>
      <c r="EU744" s="88"/>
      <c r="EV744" s="88"/>
      <c r="EW744" s="88"/>
      <c r="EX744" s="88"/>
      <c r="EY744" s="88"/>
      <c r="EZ744" s="88"/>
      <c r="FA744" s="88"/>
      <c r="FB744" s="88"/>
      <c r="FC744" s="88"/>
      <c r="FD744" s="88"/>
      <c r="FE744" s="88"/>
      <c r="FF744" s="88"/>
      <c r="FG744" s="88"/>
      <c r="FH744" s="88"/>
      <c r="FI744" s="88"/>
      <c r="FJ744" s="88"/>
      <c r="FK744" s="88"/>
      <c r="FL744" s="88"/>
      <c r="FM744" s="88"/>
      <c r="FN744" s="88"/>
      <c r="FO744" s="88"/>
      <c r="FP744" s="88"/>
      <c r="FQ744" s="88"/>
      <c r="FR744" s="88"/>
      <c r="FS744" s="88"/>
      <c r="FT744" s="88"/>
      <c r="FU744" s="88"/>
      <c r="FV744" s="88"/>
      <c r="FW744" s="88"/>
      <c r="FX744" s="88"/>
      <c r="FY744" s="88"/>
      <c r="FZ744" s="88"/>
      <c r="GA744" s="88"/>
      <c r="GB744" s="88"/>
      <c r="GC744" s="88"/>
      <c r="GD744" s="88"/>
      <c r="GE744" s="88"/>
      <c r="GF744" s="88"/>
      <c r="GG744" s="88"/>
      <c r="GH744" s="88"/>
      <c r="GI744" s="88"/>
      <c r="GJ744" s="88"/>
      <c r="GK744" s="88"/>
      <c r="GL744" s="88"/>
      <c r="GM744" s="88"/>
      <c r="GN744" s="88"/>
      <c r="GO744" s="88"/>
      <c r="GP744" s="88"/>
      <c r="GQ744" s="88"/>
      <c r="GR744" s="88"/>
      <c r="GS744" s="88"/>
      <c r="GT744" s="88"/>
      <c r="GU744" s="88"/>
      <c r="GV744" s="88"/>
      <c r="GW744" s="88"/>
      <c r="GX744" s="88"/>
      <c r="GY744" s="88"/>
      <c r="GZ744" s="88"/>
      <c r="HA744" s="88"/>
      <c r="HB744" s="88"/>
      <c r="HC744" s="88"/>
      <c r="HD744" s="88"/>
      <c r="HE744" s="88"/>
      <c r="HF744" s="88"/>
      <c r="HG744" s="88"/>
      <c r="HH744" s="88"/>
      <c r="HI744" s="88"/>
      <c r="HJ744" s="88"/>
      <c r="HK744" s="88"/>
      <c r="HL744" s="88"/>
      <c r="HM744" s="88"/>
      <c r="HN744" s="88"/>
      <c r="HO744" s="88"/>
      <c r="HP744" s="88"/>
      <c r="HQ744" s="88"/>
      <c r="HR744" s="88"/>
      <c r="HS744" s="88"/>
      <c r="HT744" s="88"/>
      <c r="HU744" s="88"/>
      <c r="HV744" s="88"/>
      <c r="HW744" s="88"/>
      <c r="HX744" s="88"/>
      <c r="HY744" s="88"/>
      <c r="HZ744" s="88"/>
      <c r="IA744" s="88"/>
      <c r="IB744" s="88"/>
      <c r="IC744" s="88"/>
      <c r="ID744" s="88"/>
      <c r="IE744" s="88"/>
      <c r="IF744" s="88"/>
      <c r="IG744" s="88"/>
      <c r="IH744" s="88"/>
      <c r="II744" s="88"/>
      <c r="IJ744" s="88"/>
      <c r="IK744" s="88"/>
      <c r="IL744" s="88"/>
      <c r="IM744" s="88"/>
    </row>
    <row r="745" spans="1:247" s="84" customFormat="1" x14ac:dyDescent="0.25">
      <c r="A745" s="79" t="s">
        <v>1843</v>
      </c>
      <c r="B745" s="108" t="s">
        <v>2450</v>
      </c>
      <c r="C745" s="79" t="s">
        <v>1845</v>
      </c>
      <c r="D745" s="108" t="s">
        <v>1846</v>
      </c>
      <c r="E745" s="80">
        <v>0.28310000000000002</v>
      </c>
      <c r="F745" s="257"/>
      <c r="G745" s="82" t="str">
        <f t="shared" si="52"/>
        <v/>
      </c>
      <c r="H745" s="82" t="str">
        <f t="shared" si="53"/>
        <v/>
      </c>
      <c r="I745" s="83" t="s">
        <v>22</v>
      </c>
      <c r="J745" s="83"/>
      <c r="K745" s="83"/>
      <c r="L745" s="83"/>
      <c r="M745" s="83"/>
      <c r="N745" s="84">
        <v>62</v>
      </c>
      <c r="O745" s="84">
        <v>219</v>
      </c>
      <c r="P745" s="85">
        <v>43922</v>
      </c>
      <c r="U745" s="80"/>
      <c r="V745" s="80"/>
      <c r="W745" s="80"/>
      <c r="AE745" s="191"/>
      <c r="AF745" s="191"/>
      <c r="AG745" s="191"/>
      <c r="AJ745" s="191"/>
      <c r="BB745" s="88"/>
      <c r="BC745" s="88"/>
      <c r="BD745" s="88"/>
      <c r="BE745" s="88"/>
      <c r="BF745" s="88"/>
      <c r="BG745" s="88"/>
      <c r="BH745" s="88"/>
      <c r="BI745" s="88"/>
      <c r="BJ745" s="88"/>
      <c r="BK745" s="88"/>
      <c r="BL745" s="88"/>
      <c r="BM745" s="88"/>
      <c r="BN745" s="88"/>
      <c r="BO745" s="88"/>
      <c r="BP745" s="88"/>
      <c r="BQ745" s="88"/>
      <c r="BR745" s="88"/>
      <c r="BS745" s="88"/>
      <c r="BT745" s="88"/>
      <c r="BU745" s="88"/>
      <c r="BV745" s="88"/>
      <c r="BW745" s="88"/>
      <c r="BX745" s="88"/>
      <c r="BY745" s="88"/>
      <c r="BZ745" s="88"/>
      <c r="CA745" s="88"/>
      <c r="CB745" s="88"/>
      <c r="CC745" s="88"/>
      <c r="CD745" s="88"/>
      <c r="CE745" s="88"/>
      <c r="CF745" s="88"/>
      <c r="CG745" s="88"/>
      <c r="CH745" s="88"/>
      <c r="CI745" s="88"/>
      <c r="CJ745" s="88"/>
      <c r="CK745" s="88"/>
      <c r="CL745" s="88"/>
      <c r="CM745" s="88"/>
      <c r="CN745" s="88"/>
      <c r="CO745" s="88"/>
      <c r="CP745" s="88"/>
      <c r="CQ745" s="88"/>
      <c r="CR745" s="88"/>
      <c r="CS745" s="88"/>
      <c r="CT745" s="88"/>
      <c r="CU745" s="88"/>
      <c r="CV745" s="88"/>
      <c r="CW745" s="88"/>
      <c r="CX745" s="88"/>
      <c r="CY745" s="88"/>
      <c r="CZ745" s="88"/>
      <c r="DA745" s="88"/>
      <c r="DB745" s="88"/>
      <c r="DC745" s="88"/>
      <c r="DD745" s="88"/>
      <c r="DE745" s="88"/>
      <c r="DF745" s="88"/>
      <c r="DG745" s="88"/>
      <c r="DH745" s="88"/>
      <c r="DI745" s="88"/>
      <c r="DJ745" s="88"/>
      <c r="DK745" s="88"/>
      <c r="DL745" s="88"/>
      <c r="DM745" s="88"/>
      <c r="DN745" s="88"/>
      <c r="DO745" s="88"/>
      <c r="DP745" s="88"/>
      <c r="DQ745" s="88"/>
      <c r="DR745" s="88"/>
      <c r="DS745" s="88"/>
      <c r="DT745" s="88"/>
      <c r="DU745" s="88"/>
      <c r="DV745" s="88"/>
      <c r="DW745" s="88"/>
      <c r="DX745" s="88"/>
      <c r="DY745" s="88"/>
      <c r="DZ745" s="88"/>
      <c r="EA745" s="88"/>
      <c r="EB745" s="88"/>
      <c r="EC745" s="88"/>
      <c r="ED745" s="88"/>
      <c r="EE745" s="88"/>
      <c r="EF745" s="88"/>
      <c r="EG745" s="88"/>
      <c r="EH745" s="88"/>
      <c r="EI745" s="88"/>
      <c r="EJ745" s="88"/>
      <c r="EK745" s="88"/>
      <c r="EL745" s="88"/>
      <c r="EM745" s="88"/>
      <c r="EN745" s="88"/>
      <c r="EO745" s="88"/>
      <c r="EP745" s="88"/>
      <c r="EQ745" s="88"/>
      <c r="ER745" s="88"/>
      <c r="ES745" s="88"/>
      <c r="ET745" s="88"/>
      <c r="EU745" s="88"/>
      <c r="EV745" s="88"/>
      <c r="EW745" s="88"/>
      <c r="EX745" s="88"/>
      <c r="EY745" s="88"/>
      <c r="EZ745" s="88"/>
      <c r="FA745" s="88"/>
      <c r="FB745" s="88"/>
      <c r="FC745" s="88"/>
      <c r="FD745" s="88"/>
      <c r="FE745" s="88"/>
      <c r="FF745" s="88"/>
      <c r="FG745" s="88"/>
      <c r="FH745" s="88"/>
      <c r="FI745" s="88"/>
      <c r="FJ745" s="88"/>
      <c r="FK745" s="88"/>
      <c r="FL745" s="88"/>
      <c r="FM745" s="88"/>
      <c r="FN745" s="88"/>
      <c r="FO745" s="88"/>
      <c r="FP745" s="88"/>
      <c r="FQ745" s="88"/>
      <c r="FR745" s="88"/>
      <c r="FS745" s="88"/>
      <c r="FT745" s="88"/>
      <c r="FU745" s="88"/>
      <c r="FV745" s="88"/>
      <c r="FW745" s="88"/>
      <c r="FX745" s="88"/>
      <c r="FY745" s="88"/>
      <c r="FZ745" s="88"/>
      <c r="GA745" s="88"/>
      <c r="GB745" s="88"/>
      <c r="GC745" s="88"/>
      <c r="GD745" s="88"/>
      <c r="GE745" s="88"/>
      <c r="GF745" s="88"/>
      <c r="GG745" s="88"/>
      <c r="GH745" s="88"/>
      <c r="GI745" s="88"/>
      <c r="GJ745" s="88"/>
      <c r="GK745" s="88"/>
      <c r="GL745" s="88"/>
      <c r="GM745" s="88"/>
      <c r="GN745" s="88"/>
      <c r="GO745" s="88"/>
      <c r="GP745" s="88"/>
      <c r="GQ745" s="88"/>
      <c r="GR745" s="88"/>
      <c r="GS745" s="88"/>
      <c r="GT745" s="88"/>
      <c r="GU745" s="88"/>
      <c r="GV745" s="88"/>
      <c r="GW745" s="88"/>
      <c r="GX745" s="88"/>
      <c r="GY745" s="88"/>
      <c r="GZ745" s="88"/>
      <c r="HA745" s="88"/>
      <c r="HB745" s="88"/>
      <c r="HC745" s="88"/>
      <c r="HD745" s="88"/>
      <c r="HE745" s="88"/>
      <c r="HF745" s="88"/>
      <c r="HG745" s="88"/>
      <c r="HH745" s="88"/>
      <c r="HI745" s="88"/>
      <c r="HJ745" s="88"/>
      <c r="HK745" s="88"/>
      <c r="HL745" s="88"/>
      <c r="HM745" s="88"/>
      <c r="HN745" s="88"/>
      <c r="HO745" s="88"/>
      <c r="HP745" s="88"/>
      <c r="HQ745" s="88"/>
      <c r="HR745" s="88"/>
      <c r="HS745" s="88"/>
      <c r="HT745" s="88"/>
      <c r="HU745" s="88"/>
      <c r="HV745" s="88"/>
      <c r="HW745" s="88"/>
      <c r="HX745" s="88"/>
      <c r="HY745" s="88"/>
      <c r="HZ745" s="88"/>
      <c r="IA745" s="88"/>
      <c r="IB745" s="88"/>
      <c r="IC745" s="88"/>
      <c r="ID745" s="88"/>
      <c r="IE745" s="88"/>
      <c r="IF745" s="88"/>
      <c r="IG745" s="88"/>
      <c r="IH745" s="88"/>
      <c r="II745" s="88"/>
      <c r="IJ745" s="88"/>
      <c r="IK745" s="88"/>
      <c r="IL745" s="88"/>
      <c r="IM745" s="88"/>
    </row>
    <row r="746" spans="1:247" s="127" customFormat="1" x14ac:dyDescent="0.25">
      <c r="A746" s="119"/>
      <c r="B746" s="120"/>
      <c r="C746" s="119"/>
      <c r="D746" s="120" t="s">
        <v>2511</v>
      </c>
      <c r="E746" s="121">
        <f>N746/O746</f>
        <v>0.31556503198294245</v>
      </c>
      <c r="F746" s="259"/>
      <c r="G746" s="122"/>
      <c r="H746" s="122"/>
      <c r="I746" s="123"/>
      <c r="J746" s="123"/>
      <c r="K746" s="123"/>
      <c r="L746" s="123"/>
      <c r="M746" s="123"/>
      <c r="N746" s="124">
        <f>SUM(N744:N745)</f>
        <v>148</v>
      </c>
      <c r="O746" s="124">
        <f>SUM(O744:O745)</f>
        <v>469</v>
      </c>
      <c r="P746" s="125"/>
      <c r="Q746" s="124"/>
      <c r="U746" s="126"/>
      <c r="V746" s="126"/>
      <c r="W746" s="126"/>
      <c r="AE746" s="194"/>
      <c r="AF746" s="194"/>
      <c r="AG746" s="194"/>
      <c r="AJ746" s="194"/>
      <c r="BB746" s="136"/>
      <c r="BC746" s="136"/>
      <c r="BD746" s="136"/>
      <c r="BE746" s="136"/>
      <c r="BF746" s="136"/>
      <c r="BG746" s="136"/>
      <c r="BH746" s="136"/>
      <c r="BI746" s="136"/>
      <c r="BJ746" s="136"/>
      <c r="BK746" s="136"/>
      <c r="BL746" s="136"/>
      <c r="BM746" s="136"/>
      <c r="BN746" s="136"/>
      <c r="BO746" s="136"/>
      <c r="BP746" s="136"/>
      <c r="BQ746" s="136"/>
      <c r="BR746" s="136"/>
      <c r="BS746" s="136"/>
      <c r="BT746" s="136"/>
      <c r="BU746" s="136"/>
      <c r="BV746" s="136"/>
      <c r="BW746" s="136"/>
      <c r="BX746" s="136"/>
      <c r="BY746" s="136"/>
      <c r="BZ746" s="136"/>
      <c r="CA746" s="136"/>
      <c r="CB746" s="136"/>
      <c r="CC746" s="136"/>
      <c r="CD746" s="136"/>
      <c r="CE746" s="136"/>
      <c r="CF746" s="136"/>
      <c r="CG746" s="136"/>
      <c r="CH746" s="136"/>
      <c r="CI746" s="136"/>
      <c r="CJ746" s="136"/>
      <c r="CK746" s="136"/>
      <c r="CL746" s="136"/>
      <c r="CM746" s="136"/>
      <c r="CN746" s="136"/>
      <c r="CO746" s="136"/>
      <c r="CP746" s="136"/>
      <c r="CQ746" s="136"/>
      <c r="CR746" s="136"/>
      <c r="CS746" s="136"/>
      <c r="CT746" s="136"/>
      <c r="CU746" s="136"/>
      <c r="CV746" s="136"/>
      <c r="CW746" s="136"/>
      <c r="CX746" s="136"/>
      <c r="CY746" s="136"/>
      <c r="CZ746" s="136"/>
      <c r="DA746" s="136"/>
      <c r="DB746" s="136"/>
      <c r="DC746" s="136"/>
      <c r="DD746" s="136"/>
      <c r="DE746" s="136"/>
      <c r="DF746" s="136"/>
      <c r="DG746" s="136"/>
      <c r="DH746" s="136"/>
      <c r="DI746" s="136"/>
      <c r="DJ746" s="136"/>
      <c r="DK746" s="136"/>
      <c r="DL746" s="136"/>
      <c r="DM746" s="136"/>
      <c r="DN746" s="136"/>
      <c r="DO746" s="136"/>
      <c r="DP746" s="136"/>
      <c r="DQ746" s="136"/>
      <c r="DR746" s="136"/>
      <c r="DS746" s="136"/>
      <c r="DT746" s="136"/>
      <c r="DU746" s="136"/>
      <c r="DV746" s="136"/>
      <c r="DW746" s="136"/>
      <c r="DX746" s="136"/>
      <c r="DY746" s="136"/>
      <c r="DZ746" s="136"/>
      <c r="EA746" s="136"/>
      <c r="EB746" s="136"/>
      <c r="EC746" s="136"/>
      <c r="ED746" s="136"/>
      <c r="EE746" s="136"/>
      <c r="EF746" s="136"/>
      <c r="EG746" s="136"/>
      <c r="EH746" s="136"/>
      <c r="EI746" s="136"/>
      <c r="EJ746" s="136"/>
      <c r="EK746" s="136"/>
      <c r="EL746" s="136"/>
      <c r="EM746" s="136"/>
      <c r="EN746" s="136"/>
      <c r="EO746" s="136"/>
      <c r="EP746" s="136"/>
      <c r="EQ746" s="136"/>
      <c r="ER746" s="136"/>
      <c r="ES746" s="136"/>
      <c r="ET746" s="136"/>
      <c r="EU746" s="136"/>
      <c r="EV746" s="136"/>
      <c r="EW746" s="136"/>
      <c r="EX746" s="136"/>
      <c r="EY746" s="136"/>
      <c r="EZ746" s="136"/>
      <c r="FA746" s="136"/>
      <c r="FB746" s="136"/>
      <c r="FC746" s="136"/>
      <c r="FD746" s="136"/>
      <c r="FE746" s="136"/>
      <c r="FF746" s="136"/>
      <c r="FG746" s="136"/>
      <c r="FH746" s="136"/>
      <c r="FI746" s="136"/>
      <c r="FJ746" s="136"/>
      <c r="FK746" s="136"/>
      <c r="FL746" s="136"/>
      <c r="FM746" s="136"/>
      <c r="FN746" s="136"/>
      <c r="FO746" s="136"/>
      <c r="FP746" s="136"/>
      <c r="FQ746" s="136"/>
      <c r="FR746" s="136"/>
      <c r="FS746" s="136"/>
      <c r="FT746" s="136"/>
      <c r="FU746" s="136"/>
      <c r="FV746" s="136"/>
      <c r="FW746" s="136"/>
      <c r="FX746" s="136"/>
      <c r="FY746" s="136"/>
      <c r="FZ746" s="136"/>
      <c r="GA746" s="136"/>
      <c r="GB746" s="136"/>
      <c r="GC746" s="136"/>
      <c r="GD746" s="136"/>
      <c r="GE746" s="136"/>
      <c r="GF746" s="136"/>
      <c r="GG746" s="136"/>
      <c r="GH746" s="136"/>
      <c r="GI746" s="136"/>
      <c r="GJ746" s="136"/>
      <c r="GK746" s="136"/>
      <c r="GL746" s="136"/>
      <c r="GM746" s="136"/>
      <c r="GN746" s="136"/>
      <c r="GO746" s="136"/>
      <c r="GP746" s="136"/>
      <c r="GQ746" s="136"/>
      <c r="GR746" s="136"/>
      <c r="GS746" s="136"/>
      <c r="GT746" s="136"/>
      <c r="GU746" s="136"/>
      <c r="GV746" s="136"/>
      <c r="GW746" s="136"/>
      <c r="GX746" s="136"/>
      <c r="GY746" s="136"/>
      <c r="GZ746" s="136"/>
      <c r="HA746" s="136"/>
      <c r="HB746" s="136"/>
      <c r="HC746" s="136"/>
      <c r="HD746" s="136"/>
      <c r="HE746" s="136"/>
      <c r="HF746" s="136"/>
      <c r="HG746" s="136"/>
      <c r="HH746" s="136"/>
      <c r="HI746" s="136"/>
      <c r="HJ746" s="136"/>
      <c r="HK746" s="136"/>
      <c r="HL746" s="136"/>
      <c r="HM746" s="136"/>
      <c r="HN746" s="136"/>
      <c r="HO746" s="136"/>
      <c r="HP746" s="136"/>
      <c r="HQ746" s="136"/>
      <c r="HR746" s="136"/>
      <c r="HS746" s="136"/>
      <c r="HT746" s="136"/>
      <c r="HU746" s="136"/>
      <c r="HV746" s="136"/>
      <c r="HW746" s="136"/>
      <c r="HX746" s="136"/>
      <c r="HY746" s="136"/>
      <c r="HZ746" s="136"/>
      <c r="IA746" s="136"/>
      <c r="IB746" s="136"/>
      <c r="IC746" s="136"/>
      <c r="ID746" s="136"/>
      <c r="IE746" s="136"/>
      <c r="IF746" s="136"/>
      <c r="IG746" s="136"/>
      <c r="IH746" s="136"/>
      <c r="II746" s="136"/>
      <c r="IJ746" s="136"/>
      <c r="IK746" s="136"/>
      <c r="IL746" s="136"/>
      <c r="IM746" s="136"/>
    </row>
    <row r="747" spans="1:247" s="84" customFormat="1" x14ac:dyDescent="0.25">
      <c r="A747" s="79" t="s">
        <v>1847</v>
      </c>
      <c r="B747" s="108" t="s">
        <v>2400</v>
      </c>
      <c r="C747" s="79" t="s">
        <v>1848</v>
      </c>
      <c r="D747" s="108" t="s">
        <v>2578</v>
      </c>
      <c r="E747" s="80">
        <v>0.52549999999999997</v>
      </c>
      <c r="F747" s="257"/>
      <c r="G747" s="82" t="str">
        <f>IF(E747&gt;=40%,"X","")</f>
        <v>X</v>
      </c>
      <c r="H747" s="82" t="str">
        <f>IF(AND( E747&gt;=30%, E747 &lt;=39.99%),"X","")</f>
        <v/>
      </c>
      <c r="I747" s="83" t="s">
        <v>150</v>
      </c>
      <c r="J747" s="83"/>
      <c r="K747" s="83"/>
      <c r="L747" s="83" t="s">
        <v>151</v>
      </c>
      <c r="M747" s="83"/>
      <c r="N747" s="84">
        <v>165</v>
      </c>
      <c r="O747" s="84">
        <v>314</v>
      </c>
      <c r="P747" s="85">
        <v>43997</v>
      </c>
      <c r="Q747" s="84" t="s">
        <v>2520</v>
      </c>
      <c r="U747" s="80"/>
      <c r="V747" s="80"/>
      <c r="W747" s="80"/>
      <c r="AE747" s="141"/>
      <c r="AF747" s="141"/>
      <c r="AG747" s="141"/>
      <c r="AH747" s="191"/>
      <c r="AJ747" s="191"/>
    </row>
    <row r="748" spans="1:247" s="84" customFormat="1" x14ac:dyDescent="0.25">
      <c r="A748" s="79" t="s">
        <v>1847</v>
      </c>
      <c r="B748" s="108" t="s">
        <v>2400</v>
      </c>
      <c r="C748" s="79" t="s">
        <v>1849</v>
      </c>
      <c r="D748" s="108" t="s">
        <v>2402</v>
      </c>
      <c r="E748" s="80">
        <v>0.35439999999999999</v>
      </c>
      <c r="F748" s="196"/>
      <c r="G748" s="82" t="str">
        <f>IF(E748&gt;=40%,"X","")</f>
        <v/>
      </c>
      <c r="H748" s="82" t="str">
        <f>IF(AND( E748&gt;=30%, E748 &lt;=39.99%),"X","")</f>
        <v>X</v>
      </c>
      <c r="I748" s="83" t="s">
        <v>150</v>
      </c>
      <c r="J748" s="83"/>
      <c r="K748" s="83"/>
      <c r="L748" s="83" t="s">
        <v>151</v>
      </c>
      <c r="M748" s="83"/>
      <c r="N748" s="84">
        <v>101</v>
      </c>
      <c r="O748" s="84">
        <v>285</v>
      </c>
      <c r="P748" s="85">
        <v>43997</v>
      </c>
      <c r="U748" s="80"/>
      <c r="V748" s="80"/>
      <c r="W748" s="80"/>
      <c r="AH748" s="141"/>
      <c r="AI748" s="191"/>
    </row>
    <row r="749" spans="1:247" s="84" customFormat="1" x14ac:dyDescent="0.25">
      <c r="A749" s="79" t="s">
        <v>1847</v>
      </c>
      <c r="B749" s="108" t="s">
        <v>2400</v>
      </c>
      <c r="C749" s="79" t="s">
        <v>1850</v>
      </c>
      <c r="D749" s="108" t="s">
        <v>2401</v>
      </c>
      <c r="E749" s="80">
        <v>0.46200000000000002</v>
      </c>
      <c r="F749" s="196"/>
      <c r="G749" s="82" t="str">
        <f>IF(E749&gt;=40%,"X","")</f>
        <v>X</v>
      </c>
      <c r="H749" s="82" t="str">
        <f>IF(AND( E749&gt;=30%, E749 &lt;=39.99%),"X","")</f>
        <v/>
      </c>
      <c r="I749" s="83" t="s">
        <v>150</v>
      </c>
      <c r="J749" s="83"/>
      <c r="K749" s="83"/>
      <c r="L749" s="83" t="s">
        <v>151</v>
      </c>
      <c r="M749" s="83"/>
      <c r="N749" s="84">
        <v>140</v>
      </c>
      <c r="O749" s="84">
        <v>303</v>
      </c>
      <c r="P749" s="85">
        <v>43997</v>
      </c>
      <c r="U749" s="80"/>
      <c r="V749" s="80"/>
      <c r="W749" s="80"/>
      <c r="AH749" s="191"/>
      <c r="AJ749" s="141"/>
    </row>
    <row r="750" spans="1:247" s="127" customFormat="1" x14ac:dyDescent="0.25">
      <c r="A750" s="119"/>
      <c r="B750" s="120"/>
      <c r="C750" s="119"/>
      <c r="D750" s="120" t="s">
        <v>2511</v>
      </c>
      <c r="E750" s="121">
        <f>N750/O750</f>
        <v>0.45011086474501111</v>
      </c>
      <c r="F750" s="258"/>
      <c r="G750" s="122"/>
      <c r="H750" s="122"/>
      <c r="I750" s="123"/>
      <c r="J750" s="123"/>
      <c r="K750" s="123"/>
      <c r="L750" s="123"/>
      <c r="M750" s="123"/>
      <c r="N750" s="124">
        <f>SUM(N747:N749)</f>
        <v>406</v>
      </c>
      <c r="O750" s="124">
        <f>SUM(O747:O749)</f>
        <v>902</v>
      </c>
      <c r="P750" s="125"/>
      <c r="Q750" s="124"/>
      <c r="U750" s="126"/>
      <c r="V750" s="126"/>
      <c r="W750" s="126"/>
      <c r="AH750" s="194"/>
      <c r="AJ750" s="195"/>
    </row>
    <row r="751" spans="1:247" s="84" customFormat="1" x14ac:dyDescent="0.25">
      <c r="A751" s="79" t="s">
        <v>1130</v>
      </c>
      <c r="B751" s="79" t="s">
        <v>1191</v>
      </c>
      <c r="C751" s="79" t="s">
        <v>1054</v>
      </c>
      <c r="D751" s="79" t="s">
        <v>1055</v>
      </c>
      <c r="E751" s="80">
        <v>0.55000000000000004</v>
      </c>
      <c r="F751" s="260"/>
      <c r="G751" s="82" t="str">
        <f t="shared" si="52"/>
        <v>X</v>
      </c>
      <c r="H751" s="82" t="str">
        <f t="shared" si="53"/>
        <v/>
      </c>
      <c r="I751" s="83" t="s">
        <v>150</v>
      </c>
      <c r="J751" s="83"/>
      <c r="K751" s="83"/>
      <c r="L751" s="83" t="s">
        <v>151</v>
      </c>
      <c r="M751" s="83"/>
      <c r="N751" s="84">
        <v>121</v>
      </c>
      <c r="O751" s="84">
        <v>220</v>
      </c>
      <c r="P751" s="85">
        <v>43983</v>
      </c>
      <c r="Q751" s="84" t="s">
        <v>2520</v>
      </c>
      <c r="U751" s="80"/>
      <c r="V751" s="80"/>
      <c r="W751" s="80"/>
      <c r="AI751" s="191"/>
    </row>
    <row r="752" spans="1:247" s="84" customFormat="1" x14ac:dyDescent="0.25">
      <c r="A752" s="79" t="s">
        <v>1130</v>
      </c>
      <c r="B752" s="79" t="s">
        <v>1191</v>
      </c>
      <c r="C752" s="79" t="s">
        <v>1056</v>
      </c>
      <c r="D752" s="79" t="s">
        <v>1057</v>
      </c>
      <c r="E752" s="80">
        <v>0.33329999999999999</v>
      </c>
      <c r="F752" s="260"/>
      <c r="G752" s="82" t="str">
        <f t="shared" si="52"/>
        <v/>
      </c>
      <c r="H752" s="82" t="str">
        <f t="shared" si="53"/>
        <v>X</v>
      </c>
      <c r="I752" s="83" t="s">
        <v>150</v>
      </c>
      <c r="J752" s="83"/>
      <c r="K752" s="83"/>
      <c r="L752" s="83" t="s">
        <v>151</v>
      </c>
      <c r="M752" s="83"/>
      <c r="N752" s="84">
        <v>58</v>
      </c>
      <c r="O752" s="84">
        <v>174</v>
      </c>
      <c r="P752" s="85">
        <v>43983</v>
      </c>
      <c r="U752" s="80"/>
      <c r="V752" s="80"/>
      <c r="W752" s="80"/>
      <c r="AI752" s="141"/>
    </row>
    <row r="753" spans="1:247" s="127" customFormat="1" x14ac:dyDescent="0.25">
      <c r="A753" s="119"/>
      <c r="B753" s="119"/>
      <c r="C753" s="119"/>
      <c r="D753" s="120" t="s">
        <v>2511</v>
      </c>
      <c r="E753" s="121">
        <f>N753/O753</f>
        <v>0.45431472081218272</v>
      </c>
      <c r="F753" s="135"/>
      <c r="G753" s="122"/>
      <c r="H753" s="122"/>
      <c r="I753" s="123"/>
      <c r="J753" s="123"/>
      <c r="K753" s="123"/>
      <c r="L753" s="123"/>
      <c r="M753" s="123"/>
      <c r="N753" s="124">
        <f>SUM(N751:N752)</f>
        <v>179</v>
      </c>
      <c r="O753" s="124">
        <f>SUM(O751:O752)</f>
        <v>394</v>
      </c>
      <c r="P753" s="125"/>
      <c r="Q753" s="124"/>
      <c r="U753" s="126"/>
      <c r="V753" s="126"/>
      <c r="W753" s="126"/>
      <c r="AI753" s="195"/>
    </row>
    <row r="754" spans="1:247" s="84" customFormat="1" x14ac:dyDescent="0.25">
      <c r="A754" s="79" t="s">
        <v>342</v>
      </c>
      <c r="B754" s="79" t="s">
        <v>175</v>
      </c>
      <c r="C754" s="86" t="s">
        <v>176</v>
      </c>
      <c r="D754" s="79" t="s">
        <v>177</v>
      </c>
      <c r="E754" s="87">
        <v>0.51639999999999997</v>
      </c>
      <c r="F754" s="260"/>
      <c r="G754" s="82" t="str">
        <f t="shared" si="52"/>
        <v>X</v>
      </c>
      <c r="H754" s="82" t="str">
        <f t="shared" si="53"/>
        <v/>
      </c>
      <c r="I754" s="83"/>
      <c r="J754" s="83"/>
      <c r="K754" s="83"/>
      <c r="L754" s="83"/>
      <c r="M754" s="83"/>
      <c r="N754" s="84">
        <v>110</v>
      </c>
      <c r="O754" s="84">
        <v>213</v>
      </c>
      <c r="P754" s="85">
        <v>43984</v>
      </c>
      <c r="U754" s="80"/>
      <c r="V754" s="80"/>
      <c r="W754" s="80"/>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8"/>
      <c r="BX754" s="88"/>
      <c r="BY754" s="88"/>
      <c r="BZ754" s="88"/>
      <c r="CA754" s="88"/>
      <c r="CB754" s="88"/>
      <c r="CC754" s="88"/>
      <c r="CD754" s="88"/>
      <c r="CE754" s="88"/>
      <c r="CF754" s="88"/>
      <c r="CG754" s="88"/>
      <c r="CH754" s="88"/>
      <c r="CI754" s="88"/>
      <c r="CJ754" s="88"/>
      <c r="CK754" s="88"/>
      <c r="CL754" s="88"/>
      <c r="CM754" s="88"/>
      <c r="CN754" s="88"/>
      <c r="CO754" s="88"/>
      <c r="CP754" s="88"/>
      <c r="CQ754" s="88"/>
      <c r="CR754" s="88"/>
      <c r="CS754" s="88"/>
      <c r="CT754" s="88"/>
      <c r="CU754" s="88"/>
      <c r="CV754" s="88"/>
      <c r="CW754" s="88"/>
      <c r="CX754" s="88"/>
      <c r="CY754" s="88"/>
      <c r="CZ754" s="88"/>
      <c r="DA754" s="88"/>
      <c r="DB754" s="88"/>
      <c r="DC754" s="88"/>
      <c r="DD754" s="88"/>
      <c r="DE754" s="88"/>
      <c r="DF754" s="88"/>
      <c r="DG754" s="88"/>
      <c r="DH754" s="88"/>
      <c r="DI754" s="88"/>
      <c r="DJ754" s="88"/>
      <c r="DK754" s="88"/>
      <c r="DL754" s="88"/>
      <c r="DM754" s="88"/>
      <c r="DN754" s="88"/>
      <c r="DO754" s="88"/>
      <c r="DP754" s="88"/>
      <c r="DQ754" s="88"/>
      <c r="DR754" s="88"/>
      <c r="DS754" s="88"/>
      <c r="DT754" s="88"/>
      <c r="DU754" s="88"/>
      <c r="DV754" s="88"/>
      <c r="DW754" s="88"/>
      <c r="DX754" s="88"/>
      <c r="DY754" s="88"/>
      <c r="DZ754" s="88"/>
      <c r="EA754" s="88"/>
      <c r="EB754" s="88"/>
      <c r="EC754" s="88"/>
      <c r="ED754" s="88"/>
      <c r="EE754" s="88"/>
      <c r="EF754" s="88"/>
      <c r="EG754" s="88"/>
      <c r="EH754" s="88"/>
      <c r="EI754" s="88"/>
      <c r="EJ754" s="88"/>
      <c r="EK754" s="88"/>
      <c r="EL754" s="88"/>
      <c r="EM754" s="88"/>
      <c r="EN754" s="88"/>
      <c r="EO754" s="88"/>
      <c r="EP754" s="88"/>
      <c r="EQ754" s="88"/>
      <c r="ER754" s="88"/>
      <c r="ES754" s="88"/>
      <c r="ET754" s="88"/>
      <c r="EU754" s="88"/>
      <c r="EV754" s="88"/>
      <c r="EW754" s="88"/>
      <c r="EX754" s="88"/>
      <c r="EY754" s="88"/>
      <c r="EZ754" s="88"/>
      <c r="FA754" s="88"/>
      <c r="FB754" s="88"/>
      <c r="FC754" s="88"/>
      <c r="FD754" s="88"/>
      <c r="FE754" s="88"/>
      <c r="FF754" s="88"/>
      <c r="FG754" s="88"/>
      <c r="FH754" s="88"/>
      <c r="FI754" s="88"/>
      <c r="FJ754" s="88"/>
      <c r="FK754" s="88"/>
      <c r="FL754" s="88"/>
      <c r="FM754" s="88"/>
      <c r="FN754" s="88"/>
      <c r="FO754" s="88"/>
      <c r="FP754" s="88"/>
      <c r="FQ754" s="88"/>
      <c r="FR754" s="88"/>
      <c r="FS754" s="88"/>
      <c r="FT754" s="88"/>
      <c r="FU754" s="88"/>
      <c r="FV754" s="88"/>
      <c r="FW754" s="88"/>
      <c r="FX754" s="88"/>
      <c r="FY754" s="88"/>
      <c r="FZ754" s="88"/>
      <c r="GA754" s="88"/>
      <c r="GB754" s="88"/>
      <c r="GC754" s="88"/>
      <c r="GD754" s="88"/>
      <c r="GE754" s="88"/>
      <c r="GF754" s="88"/>
      <c r="GG754" s="88"/>
      <c r="GH754" s="88"/>
      <c r="GI754" s="88"/>
      <c r="GJ754" s="88"/>
      <c r="GK754" s="88"/>
      <c r="GL754" s="88"/>
      <c r="GM754" s="88"/>
      <c r="GN754" s="88"/>
      <c r="GO754" s="88"/>
      <c r="GP754" s="88"/>
      <c r="GQ754" s="88"/>
      <c r="GR754" s="88"/>
      <c r="GS754" s="88"/>
      <c r="GT754" s="88"/>
      <c r="GU754" s="88"/>
      <c r="GV754" s="88"/>
      <c r="GW754" s="88"/>
      <c r="GX754" s="88"/>
      <c r="GY754" s="88"/>
      <c r="GZ754" s="88"/>
      <c r="HA754" s="88"/>
      <c r="HB754" s="88"/>
      <c r="HC754" s="88"/>
      <c r="HD754" s="88"/>
      <c r="HE754" s="88"/>
      <c r="HF754" s="88"/>
      <c r="HG754" s="88"/>
      <c r="HH754" s="88"/>
      <c r="HI754" s="88"/>
      <c r="HJ754" s="88"/>
      <c r="HK754" s="88"/>
      <c r="HL754" s="88"/>
      <c r="HM754" s="88"/>
      <c r="HN754" s="88"/>
      <c r="HO754" s="88"/>
      <c r="HP754" s="88"/>
      <c r="HQ754" s="88"/>
      <c r="HR754" s="88"/>
      <c r="HS754" s="88"/>
      <c r="HT754" s="88"/>
      <c r="HU754" s="88"/>
      <c r="HV754" s="88"/>
      <c r="HW754" s="88"/>
      <c r="HX754" s="88"/>
      <c r="HY754" s="88"/>
      <c r="HZ754" s="88"/>
      <c r="IA754" s="88"/>
      <c r="IB754" s="88"/>
      <c r="IC754" s="88"/>
      <c r="ID754" s="88"/>
      <c r="IE754" s="88"/>
      <c r="IF754" s="88"/>
      <c r="IG754" s="88"/>
      <c r="IH754" s="88"/>
      <c r="II754" s="88"/>
      <c r="IJ754" s="88"/>
      <c r="IK754" s="88"/>
      <c r="IL754" s="88"/>
      <c r="IM754" s="88"/>
    </row>
    <row r="755" spans="1:247" s="84" customFormat="1" x14ac:dyDescent="0.25">
      <c r="A755" s="79" t="s">
        <v>342</v>
      </c>
      <c r="B755" s="79" t="s">
        <v>175</v>
      </c>
      <c r="C755" s="86" t="s">
        <v>178</v>
      </c>
      <c r="D755" s="79" t="s">
        <v>627</v>
      </c>
      <c r="E755" s="87">
        <v>0.43869999999999998</v>
      </c>
      <c r="F755" s="260"/>
      <c r="G755" s="82" t="str">
        <f t="shared" si="52"/>
        <v>X</v>
      </c>
      <c r="H755" s="82" t="str">
        <f t="shared" si="53"/>
        <v/>
      </c>
      <c r="I755" s="83"/>
      <c r="J755" s="83"/>
      <c r="K755" s="83"/>
      <c r="L755" s="83"/>
      <c r="M755" s="83"/>
      <c r="N755" s="84">
        <v>93</v>
      </c>
      <c r="O755" s="84">
        <v>212</v>
      </c>
      <c r="P755" s="85">
        <v>43984</v>
      </c>
      <c r="U755" s="80"/>
      <c r="V755" s="80"/>
      <c r="W755" s="80"/>
      <c r="BB755" s="88"/>
      <c r="BC755" s="88"/>
      <c r="BD755" s="88"/>
      <c r="BE755" s="88"/>
      <c r="BF755" s="88"/>
      <c r="BG755" s="88"/>
      <c r="BH755" s="88"/>
      <c r="BI755" s="88"/>
      <c r="BJ755" s="88"/>
      <c r="BK755" s="88"/>
      <c r="BL755" s="88"/>
      <c r="BM755" s="88"/>
      <c r="BN755" s="88"/>
      <c r="BO755" s="88"/>
      <c r="BP755" s="88"/>
      <c r="BQ755" s="88"/>
      <c r="BR755" s="88"/>
      <c r="BS755" s="88"/>
      <c r="BT755" s="88"/>
      <c r="BU755" s="88"/>
      <c r="BV755" s="88"/>
      <c r="BW755" s="88"/>
      <c r="BX755" s="88"/>
      <c r="BY755" s="88"/>
      <c r="BZ755" s="88"/>
      <c r="CA755" s="88"/>
      <c r="CB755" s="88"/>
      <c r="CC755" s="88"/>
      <c r="CD755" s="88"/>
      <c r="CE755" s="88"/>
      <c r="CF755" s="88"/>
      <c r="CG755" s="88"/>
      <c r="CH755" s="88"/>
      <c r="CI755" s="88"/>
      <c r="CJ755" s="88"/>
      <c r="CK755" s="88"/>
      <c r="CL755" s="88"/>
      <c r="CM755" s="88"/>
      <c r="CN755" s="88"/>
      <c r="CO755" s="88"/>
      <c r="CP755" s="88"/>
      <c r="CQ755" s="88"/>
      <c r="CR755" s="88"/>
      <c r="CS755" s="88"/>
      <c r="CT755" s="88"/>
      <c r="CU755" s="88"/>
      <c r="CV755" s="88"/>
      <c r="CW755" s="88"/>
      <c r="CX755" s="88"/>
      <c r="CY755" s="88"/>
      <c r="CZ755" s="88"/>
      <c r="DA755" s="88"/>
      <c r="DB755" s="88"/>
      <c r="DC755" s="88"/>
      <c r="DD755" s="88"/>
      <c r="DE755" s="88"/>
      <c r="DF755" s="88"/>
      <c r="DG755" s="88"/>
      <c r="DH755" s="88"/>
      <c r="DI755" s="88"/>
      <c r="DJ755" s="88"/>
      <c r="DK755" s="88"/>
      <c r="DL755" s="88"/>
      <c r="DM755" s="88"/>
      <c r="DN755" s="88"/>
      <c r="DO755" s="88"/>
      <c r="DP755" s="88"/>
      <c r="DQ755" s="88"/>
      <c r="DR755" s="88"/>
      <c r="DS755" s="88"/>
      <c r="DT755" s="88"/>
      <c r="DU755" s="88"/>
      <c r="DV755" s="88"/>
      <c r="DW755" s="88"/>
      <c r="DX755" s="88"/>
      <c r="DY755" s="88"/>
      <c r="DZ755" s="88"/>
      <c r="EA755" s="88"/>
      <c r="EB755" s="88"/>
      <c r="EC755" s="88"/>
      <c r="ED755" s="88"/>
      <c r="EE755" s="88"/>
      <c r="EF755" s="88"/>
      <c r="EG755" s="88"/>
      <c r="EH755" s="88"/>
      <c r="EI755" s="88"/>
      <c r="EJ755" s="88"/>
      <c r="EK755" s="88"/>
      <c r="EL755" s="88"/>
      <c r="EM755" s="88"/>
      <c r="EN755" s="88"/>
      <c r="EO755" s="88"/>
      <c r="EP755" s="88"/>
      <c r="EQ755" s="88"/>
      <c r="ER755" s="88"/>
      <c r="ES755" s="88"/>
      <c r="ET755" s="88"/>
      <c r="EU755" s="88"/>
      <c r="EV755" s="88"/>
      <c r="EW755" s="88"/>
      <c r="EX755" s="88"/>
      <c r="EY755" s="88"/>
      <c r="EZ755" s="88"/>
      <c r="FA755" s="88"/>
      <c r="FB755" s="88"/>
      <c r="FC755" s="88"/>
      <c r="FD755" s="88"/>
      <c r="FE755" s="88"/>
      <c r="FF755" s="88"/>
      <c r="FG755" s="88"/>
      <c r="FH755" s="88"/>
      <c r="FI755" s="88"/>
      <c r="FJ755" s="88"/>
      <c r="FK755" s="88"/>
      <c r="FL755" s="88"/>
      <c r="FM755" s="88"/>
      <c r="FN755" s="88"/>
      <c r="FO755" s="88"/>
      <c r="FP755" s="88"/>
      <c r="FQ755" s="88"/>
      <c r="FR755" s="88"/>
      <c r="FS755" s="88"/>
      <c r="FT755" s="88"/>
      <c r="FU755" s="88"/>
      <c r="FV755" s="88"/>
      <c r="FW755" s="88"/>
      <c r="FX755" s="88"/>
      <c r="FY755" s="88"/>
      <c r="FZ755" s="88"/>
      <c r="GA755" s="88"/>
      <c r="GB755" s="88"/>
      <c r="GC755" s="88"/>
      <c r="GD755" s="88"/>
      <c r="GE755" s="88"/>
      <c r="GF755" s="88"/>
      <c r="GG755" s="88"/>
      <c r="GH755" s="88"/>
      <c r="GI755" s="88"/>
      <c r="GJ755" s="88"/>
      <c r="GK755" s="88"/>
      <c r="GL755" s="88"/>
      <c r="GM755" s="88"/>
      <c r="GN755" s="88"/>
      <c r="GO755" s="88"/>
      <c r="GP755" s="88"/>
      <c r="GQ755" s="88"/>
      <c r="GR755" s="88"/>
      <c r="GS755" s="88"/>
      <c r="GT755" s="88"/>
      <c r="GU755" s="88"/>
      <c r="GV755" s="88"/>
      <c r="GW755" s="88"/>
      <c r="GX755" s="88"/>
      <c r="GY755" s="88"/>
      <c r="GZ755" s="88"/>
      <c r="HA755" s="88"/>
      <c r="HB755" s="88"/>
      <c r="HC755" s="88"/>
      <c r="HD755" s="88"/>
      <c r="HE755" s="88"/>
      <c r="HF755" s="88"/>
      <c r="HG755" s="88"/>
      <c r="HH755" s="88"/>
      <c r="HI755" s="88"/>
      <c r="HJ755" s="88"/>
      <c r="HK755" s="88"/>
      <c r="HL755" s="88"/>
      <c r="HM755" s="88"/>
      <c r="HN755" s="88"/>
      <c r="HO755" s="88"/>
      <c r="HP755" s="88"/>
      <c r="HQ755" s="88"/>
      <c r="HR755" s="88"/>
      <c r="HS755" s="88"/>
      <c r="HT755" s="88"/>
      <c r="HU755" s="88"/>
      <c r="HV755" s="88"/>
      <c r="HW755" s="88"/>
      <c r="HX755" s="88"/>
      <c r="HY755" s="88"/>
      <c r="HZ755" s="88"/>
      <c r="IA755" s="88"/>
      <c r="IB755" s="88"/>
      <c r="IC755" s="88"/>
      <c r="ID755" s="88"/>
      <c r="IE755" s="88"/>
      <c r="IF755" s="88"/>
      <c r="IG755" s="88"/>
      <c r="IH755" s="88"/>
      <c r="II755" s="88"/>
      <c r="IJ755" s="88"/>
      <c r="IK755" s="88"/>
      <c r="IL755" s="88"/>
      <c r="IM755" s="88"/>
    </row>
    <row r="756" spans="1:247" s="84" customFormat="1" x14ac:dyDescent="0.25">
      <c r="A756" s="79" t="s">
        <v>342</v>
      </c>
      <c r="B756" s="79" t="s">
        <v>175</v>
      </c>
      <c r="C756" s="86" t="s">
        <v>179</v>
      </c>
      <c r="D756" s="79" t="s">
        <v>180</v>
      </c>
      <c r="E756" s="87">
        <v>0.26719999999999999</v>
      </c>
      <c r="F756" s="260"/>
      <c r="G756" s="82" t="str">
        <f t="shared" si="52"/>
        <v/>
      </c>
      <c r="H756" s="82" t="str">
        <f t="shared" si="53"/>
        <v/>
      </c>
      <c r="I756" s="83"/>
      <c r="J756" s="83"/>
      <c r="K756" s="83"/>
      <c r="L756" s="83"/>
      <c r="M756" s="83"/>
      <c r="N756" s="84">
        <v>31</v>
      </c>
      <c r="O756" s="84">
        <v>116</v>
      </c>
      <c r="P756" s="85">
        <v>43984</v>
      </c>
      <c r="U756" s="80"/>
      <c r="V756" s="80"/>
      <c r="W756" s="80"/>
    </row>
    <row r="757" spans="1:247" s="84" customFormat="1" x14ac:dyDescent="0.25">
      <c r="A757" s="79" t="s">
        <v>342</v>
      </c>
      <c r="B757" s="79" t="s">
        <v>175</v>
      </c>
      <c r="C757" s="86" t="s">
        <v>181</v>
      </c>
      <c r="D757" s="79" t="s">
        <v>628</v>
      </c>
      <c r="E757" s="87">
        <v>0.1953</v>
      </c>
      <c r="F757" s="260"/>
      <c r="G757" s="82" t="str">
        <f t="shared" si="52"/>
        <v/>
      </c>
      <c r="H757" s="82" t="str">
        <f t="shared" si="53"/>
        <v/>
      </c>
      <c r="I757" s="83"/>
      <c r="J757" s="83"/>
      <c r="K757" s="83"/>
      <c r="L757" s="83"/>
      <c r="M757" s="83"/>
      <c r="N757" s="84">
        <v>25</v>
      </c>
      <c r="O757" s="84">
        <v>128</v>
      </c>
      <c r="P757" s="85">
        <v>43984</v>
      </c>
      <c r="U757" s="80"/>
      <c r="V757" s="80"/>
      <c r="W757" s="80"/>
    </row>
    <row r="758" spans="1:247" s="84" customFormat="1" x14ac:dyDescent="0.25">
      <c r="A758" s="79" t="s">
        <v>342</v>
      </c>
      <c r="B758" s="79" t="s">
        <v>175</v>
      </c>
      <c r="C758" s="86" t="s">
        <v>182</v>
      </c>
      <c r="D758" s="79" t="s">
        <v>183</v>
      </c>
      <c r="E758" s="87">
        <v>0.72650000000000003</v>
      </c>
      <c r="F758" s="260"/>
      <c r="G758" s="82" t="str">
        <f t="shared" si="52"/>
        <v>X</v>
      </c>
      <c r="H758" s="82" t="str">
        <f t="shared" si="53"/>
        <v/>
      </c>
      <c r="I758" s="83"/>
      <c r="J758" s="83"/>
      <c r="K758" s="83"/>
      <c r="L758" s="83"/>
      <c r="M758" s="83"/>
      <c r="N758" s="84">
        <v>85</v>
      </c>
      <c r="O758" s="84">
        <v>117</v>
      </c>
      <c r="P758" s="85">
        <v>43984</v>
      </c>
      <c r="U758" s="80"/>
      <c r="V758" s="80"/>
      <c r="W758" s="80"/>
    </row>
    <row r="759" spans="1:247" s="84" customFormat="1" x14ac:dyDescent="0.25">
      <c r="A759" s="79" t="s">
        <v>342</v>
      </c>
      <c r="B759" s="79" t="s">
        <v>175</v>
      </c>
      <c r="C759" s="86" t="s">
        <v>184</v>
      </c>
      <c r="D759" s="79" t="s">
        <v>629</v>
      </c>
      <c r="E759" s="87">
        <v>0.53490000000000004</v>
      </c>
      <c r="F759" s="260"/>
      <c r="G759" s="82" t="str">
        <f t="shared" si="52"/>
        <v>X</v>
      </c>
      <c r="H759" s="82" t="str">
        <f t="shared" si="53"/>
        <v/>
      </c>
      <c r="I759" s="83"/>
      <c r="J759" s="83"/>
      <c r="K759" s="83"/>
      <c r="L759" s="83"/>
      <c r="M759" s="83"/>
      <c r="N759" s="84">
        <v>46</v>
      </c>
      <c r="O759" s="84">
        <v>86</v>
      </c>
      <c r="P759" s="85">
        <v>43984</v>
      </c>
      <c r="U759" s="80"/>
      <c r="V759" s="80"/>
      <c r="W759" s="80"/>
    </row>
    <row r="760" spans="1:247" s="127" customFormat="1" x14ac:dyDescent="0.25">
      <c r="A760" s="119"/>
      <c r="B760" s="119"/>
      <c r="C760" s="128"/>
      <c r="D760" s="120" t="s">
        <v>2511</v>
      </c>
      <c r="E760" s="129">
        <f>N760/O760</f>
        <v>0.44724770642201833</v>
      </c>
      <c r="F760" s="135"/>
      <c r="G760" s="122"/>
      <c r="H760" s="122"/>
      <c r="I760" s="123"/>
      <c r="J760" s="123"/>
      <c r="K760" s="123"/>
      <c r="L760" s="123"/>
      <c r="M760" s="123"/>
      <c r="N760" s="124">
        <f>SUM(N754:N759)</f>
        <v>390</v>
      </c>
      <c r="O760" s="124">
        <f>SUM(O754:O759)</f>
        <v>872</v>
      </c>
      <c r="P760" s="125"/>
      <c r="Q760" s="124"/>
      <c r="U760" s="126"/>
      <c r="V760" s="126"/>
      <c r="W760" s="126"/>
    </row>
    <row r="761" spans="1:247" s="84" customFormat="1" x14ac:dyDescent="0.25">
      <c r="A761" s="79" t="s">
        <v>1406</v>
      </c>
      <c r="B761" s="108" t="s">
        <v>1691</v>
      </c>
      <c r="C761" s="79" t="s">
        <v>1407</v>
      </c>
      <c r="D761" s="108" t="s">
        <v>1408</v>
      </c>
      <c r="E761" s="80">
        <v>0.32529999999999998</v>
      </c>
      <c r="F761" s="257">
        <v>888</v>
      </c>
      <c r="G761" s="82" t="str">
        <f t="shared" si="52"/>
        <v/>
      </c>
      <c r="H761" s="82" t="str">
        <f t="shared" si="53"/>
        <v>X</v>
      </c>
      <c r="I761" s="83"/>
      <c r="J761" s="83"/>
      <c r="K761" s="83"/>
      <c r="L761" s="83"/>
      <c r="M761" s="83"/>
      <c r="N761" s="84">
        <v>59</v>
      </c>
      <c r="O761" s="84">
        <v>250</v>
      </c>
      <c r="P761" s="85">
        <v>43991</v>
      </c>
      <c r="U761" s="80"/>
      <c r="V761" s="80"/>
      <c r="W761" s="80"/>
    </row>
    <row r="762" spans="1:247" s="84" customFormat="1" x14ac:dyDescent="0.25">
      <c r="A762" s="79" t="s">
        <v>1406</v>
      </c>
      <c r="B762" s="108" t="s">
        <v>1691</v>
      </c>
      <c r="C762" s="79" t="s">
        <v>1409</v>
      </c>
      <c r="D762" s="108" t="s">
        <v>2554</v>
      </c>
      <c r="E762" s="80">
        <v>0.39129999999999998</v>
      </c>
      <c r="F762" s="257"/>
      <c r="G762" s="82" t="str">
        <f t="shared" si="52"/>
        <v/>
      </c>
      <c r="H762" s="82" t="str">
        <f t="shared" si="53"/>
        <v>X</v>
      </c>
      <c r="I762" s="83"/>
      <c r="J762" s="83"/>
      <c r="K762" s="83"/>
      <c r="L762" s="83"/>
      <c r="M762" s="83"/>
      <c r="N762" s="84">
        <v>67</v>
      </c>
      <c r="O762" s="84">
        <v>206</v>
      </c>
      <c r="P762" s="85">
        <v>43991</v>
      </c>
      <c r="U762" s="80"/>
      <c r="V762" s="80"/>
      <c r="W762" s="80"/>
    </row>
    <row r="763" spans="1:247" s="127" customFormat="1" x14ac:dyDescent="0.25">
      <c r="A763" s="119"/>
      <c r="B763" s="120"/>
      <c r="C763" s="119"/>
      <c r="D763" s="120" t="s">
        <v>2511</v>
      </c>
      <c r="E763" s="121">
        <f>N763/O763</f>
        <v>0.27631578947368424</v>
      </c>
      <c r="F763" s="259"/>
      <c r="G763" s="122"/>
      <c r="H763" s="122"/>
      <c r="I763" s="123"/>
      <c r="J763" s="123"/>
      <c r="K763" s="123"/>
      <c r="L763" s="123"/>
      <c r="M763" s="123"/>
      <c r="N763" s="124">
        <f>SUM(N761:N762)</f>
        <v>126</v>
      </c>
      <c r="O763" s="124">
        <f>SUM(O761:O762)</f>
        <v>456</v>
      </c>
      <c r="P763" s="125"/>
      <c r="Q763" s="124"/>
      <c r="U763" s="126"/>
      <c r="V763" s="126"/>
      <c r="W763" s="126"/>
    </row>
    <row r="764" spans="1:247" s="84" customFormat="1" x14ac:dyDescent="0.25">
      <c r="A764" s="79" t="s">
        <v>381</v>
      </c>
      <c r="B764" s="79" t="s">
        <v>382</v>
      </c>
      <c r="C764" s="86" t="s">
        <v>383</v>
      </c>
      <c r="D764" s="79" t="s">
        <v>630</v>
      </c>
      <c r="E764" s="87">
        <v>0.42909999999999998</v>
      </c>
      <c r="F764" s="260"/>
      <c r="G764" s="82" t="s">
        <v>22</v>
      </c>
      <c r="H764" s="82"/>
      <c r="I764" s="83"/>
      <c r="J764" s="83"/>
      <c r="K764" s="83"/>
      <c r="L764" s="83"/>
      <c r="M764" s="83"/>
      <c r="N764" s="84">
        <v>118</v>
      </c>
      <c r="O764" s="84">
        <v>275</v>
      </c>
      <c r="P764" s="85">
        <v>43922</v>
      </c>
      <c r="U764" s="80"/>
      <c r="V764" s="80"/>
      <c r="W764" s="80"/>
      <c r="AO764" s="141"/>
    </row>
    <row r="765" spans="1:247" s="84" customFormat="1" x14ac:dyDescent="0.25">
      <c r="A765" s="79" t="s">
        <v>381</v>
      </c>
      <c r="B765" s="79" t="s">
        <v>382</v>
      </c>
      <c r="C765" s="86" t="s">
        <v>384</v>
      </c>
      <c r="D765" s="79" t="s">
        <v>385</v>
      </c>
      <c r="E765" s="87">
        <v>0.2732</v>
      </c>
      <c r="F765" s="260"/>
      <c r="G765" s="82"/>
      <c r="H765" s="82"/>
      <c r="I765" s="83"/>
      <c r="J765" s="83"/>
      <c r="K765" s="83"/>
      <c r="L765" s="83"/>
      <c r="M765" s="83"/>
      <c r="N765" s="84">
        <v>56</v>
      </c>
      <c r="O765" s="84">
        <v>205</v>
      </c>
      <c r="P765" s="85">
        <v>43922</v>
      </c>
      <c r="U765" s="80"/>
      <c r="V765" s="80"/>
      <c r="W765" s="80"/>
      <c r="AN765" s="191"/>
    </row>
    <row r="766" spans="1:247" s="127" customFormat="1" x14ac:dyDescent="0.25">
      <c r="A766" s="119"/>
      <c r="B766" s="119"/>
      <c r="C766" s="128"/>
      <c r="D766" s="120" t="s">
        <v>2511</v>
      </c>
      <c r="E766" s="129">
        <f>N766/O766</f>
        <v>0.36249999999999999</v>
      </c>
      <c r="F766" s="135"/>
      <c r="G766" s="122"/>
      <c r="H766" s="122"/>
      <c r="I766" s="123"/>
      <c r="J766" s="123"/>
      <c r="K766" s="123"/>
      <c r="L766" s="123"/>
      <c r="M766" s="123"/>
      <c r="N766" s="124">
        <f>SUM(N764:N765)</f>
        <v>174</v>
      </c>
      <c r="O766" s="124">
        <f>SUM(O764:O765)</f>
        <v>480</v>
      </c>
      <c r="P766" s="125"/>
      <c r="Q766" s="124"/>
      <c r="U766" s="126"/>
      <c r="V766" s="126"/>
      <c r="W766" s="126"/>
      <c r="AN766" s="194"/>
    </row>
    <row r="767" spans="1:247" s="84" customFormat="1" x14ac:dyDescent="0.25">
      <c r="A767" s="79" t="s">
        <v>775</v>
      </c>
      <c r="B767" s="79" t="s">
        <v>1192</v>
      </c>
      <c r="C767" s="79" t="s">
        <v>779</v>
      </c>
      <c r="D767" s="79" t="s">
        <v>780</v>
      </c>
      <c r="E767" s="80">
        <v>0.50829999999999997</v>
      </c>
      <c r="F767" s="260"/>
      <c r="G767" s="82" t="str">
        <f>IF(E767&gt;=40%,"X","")</f>
        <v>X</v>
      </c>
      <c r="H767" s="82" t="str">
        <f>IF(AND( E767&gt;=30%, E767 &lt;=39.99%),"X","")</f>
        <v/>
      </c>
      <c r="I767" s="83"/>
      <c r="J767" s="83"/>
      <c r="K767" s="83"/>
      <c r="L767" s="83"/>
      <c r="M767" s="83"/>
      <c r="N767" s="84">
        <v>214</v>
      </c>
      <c r="O767" s="84">
        <v>421</v>
      </c>
      <c r="P767" s="85">
        <v>43978</v>
      </c>
      <c r="U767" s="80"/>
      <c r="V767" s="80"/>
      <c r="W767" s="80"/>
    </row>
    <row r="768" spans="1:247" s="84" customFormat="1" x14ac:dyDescent="0.25">
      <c r="A768" s="79" t="s">
        <v>775</v>
      </c>
      <c r="B768" s="79" t="s">
        <v>1192</v>
      </c>
      <c r="C768" s="79" t="s">
        <v>776</v>
      </c>
      <c r="D768" s="79" t="s">
        <v>1609</v>
      </c>
      <c r="E768" s="80">
        <v>0.37419999999999998</v>
      </c>
      <c r="F768" s="260"/>
      <c r="G768" s="82" t="str">
        <f>IF(E768&gt;=40%,"X","")</f>
        <v/>
      </c>
      <c r="H768" s="82" t="str">
        <f>IF(AND( E768&gt;=30%, E768 &lt;=39.99%),"X","")</f>
        <v>X</v>
      </c>
      <c r="I768" s="83"/>
      <c r="J768" s="83"/>
      <c r="K768" s="83"/>
      <c r="L768" s="83"/>
      <c r="M768" s="83"/>
      <c r="N768" s="84">
        <v>235</v>
      </c>
      <c r="O768" s="84">
        <v>628</v>
      </c>
      <c r="P768" s="85">
        <v>43978</v>
      </c>
      <c r="U768" s="80"/>
      <c r="V768" s="80"/>
      <c r="W768" s="80"/>
    </row>
    <row r="769" spans="1:43" s="84" customFormat="1" x14ac:dyDescent="0.25">
      <c r="A769" s="79" t="s">
        <v>775</v>
      </c>
      <c r="B769" s="79" t="s">
        <v>1192</v>
      </c>
      <c r="C769" s="79" t="s">
        <v>781</v>
      </c>
      <c r="D769" s="79" t="s">
        <v>1612</v>
      </c>
      <c r="E769" s="80">
        <v>0.54790000000000005</v>
      </c>
      <c r="F769" s="260"/>
      <c r="G769" s="82" t="str">
        <f>IF(E769&gt;=40%,"X","")</f>
        <v>X</v>
      </c>
      <c r="H769" s="82" t="str">
        <f>IF(AND( E769&gt;=30%, E769 &lt;=39.99%),"X","")</f>
        <v/>
      </c>
      <c r="I769" s="83"/>
      <c r="J769" s="83"/>
      <c r="K769" s="83"/>
      <c r="L769" s="83"/>
      <c r="M769" s="83"/>
      <c r="N769" s="84">
        <v>200</v>
      </c>
      <c r="O769" s="84">
        <v>365</v>
      </c>
      <c r="P769" s="85">
        <v>43978</v>
      </c>
      <c r="U769" s="80"/>
      <c r="V769" s="80"/>
      <c r="W769" s="80"/>
    </row>
    <row r="770" spans="1:43" s="84" customFormat="1" x14ac:dyDescent="0.25">
      <c r="A770" s="79" t="s">
        <v>775</v>
      </c>
      <c r="B770" s="79" t="s">
        <v>1192</v>
      </c>
      <c r="C770" s="79" t="s">
        <v>777</v>
      </c>
      <c r="D770" s="79" t="s">
        <v>1610</v>
      </c>
      <c r="E770" s="80">
        <v>0.66879999999999995</v>
      </c>
      <c r="F770" s="260"/>
      <c r="G770" s="82" t="str">
        <f>IF(E770&gt;=40%,"X","")</f>
        <v>X</v>
      </c>
      <c r="H770" s="82" t="str">
        <f>IF(AND( E770&gt;=30%, E770 &lt;=39.99%),"X","")</f>
        <v/>
      </c>
      <c r="I770" s="83"/>
      <c r="J770" s="83"/>
      <c r="K770" s="83"/>
      <c r="L770" s="83"/>
      <c r="M770" s="83"/>
      <c r="N770" s="84">
        <v>206</v>
      </c>
      <c r="O770" s="84">
        <v>308</v>
      </c>
      <c r="P770" s="85">
        <v>43978</v>
      </c>
      <c r="U770" s="80"/>
      <c r="V770" s="80"/>
      <c r="W770" s="80"/>
    </row>
    <row r="771" spans="1:43" s="84" customFormat="1" x14ac:dyDescent="0.25">
      <c r="A771" s="79" t="s">
        <v>775</v>
      </c>
      <c r="B771" s="79" t="s">
        <v>1192</v>
      </c>
      <c r="C771" s="79" t="s">
        <v>778</v>
      </c>
      <c r="D771" s="79" t="s">
        <v>1611</v>
      </c>
      <c r="E771" s="80">
        <v>0.46700000000000003</v>
      </c>
      <c r="F771" s="260"/>
      <c r="G771" s="82" t="str">
        <f>IF(E771&gt;=40%,"X","")</f>
        <v>X</v>
      </c>
      <c r="H771" s="82" t="str">
        <f>IF(AND( E771&gt;=30%, E771 &lt;=39.99%),"X","")</f>
        <v/>
      </c>
      <c r="I771" s="83"/>
      <c r="J771" s="83"/>
      <c r="K771" s="83"/>
      <c r="L771" s="83"/>
      <c r="M771" s="83"/>
      <c r="N771" s="84">
        <v>262</v>
      </c>
      <c r="O771" s="84">
        <v>561</v>
      </c>
      <c r="P771" s="85">
        <v>43978</v>
      </c>
      <c r="U771" s="80"/>
      <c r="V771" s="80"/>
      <c r="W771" s="80"/>
      <c r="AQ771" s="191"/>
    </row>
    <row r="772" spans="1:43" s="127" customFormat="1" x14ac:dyDescent="0.25">
      <c r="A772" s="119"/>
      <c r="B772" s="119"/>
      <c r="C772" s="119"/>
      <c r="D772" s="120" t="s">
        <v>2511</v>
      </c>
      <c r="E772" s="121">
        <f>N772/O772</f>
        <v>0.48926850635129215</v>
      </c>
      <c r="F772" s="135"/>
      <c r="G772" s="122"/>
      <c r="H772" s="122"/>
      <c r="I772" s="123"/>
      <c r="J772" s="123"/>
      <c r="K772" s="123"/>
      <c r="L772" s="123"/>
      <c r="M772" s="123"/>
      <c r="N772" s="124">
        <f>SUM(N767:N771)</f>
        <v>1117</v>
      </c>
      <c r="O772" s="124">
        <f>SUM(O767:O771)</f>
        <v>2283</v>
      </c>
      <c r="P772" s="125"/>
      <c r="Q772" s="124"/>
      <c r="U772" s="126"/>
      <c r="V772" s="126"/>
      <c r="W772" s="126"/>
      <c r="AQ772" s="194"/>
    </row>
    <row r="773" spans="1:43" s="127" customFormat="1" x14ac:dyDescent="0.25">
      <c r="A773" s="255" t="s">
        <v>2628</v>
      </c>
      <c r="B773" s="255" t="s">
        <v>2629</v>
      </c>
      <c r="C773" s="254" t="s">
        <v>2630</v>
      </c>
      <c r="D773" s="255" t="s">
        <v>2631</v>
      </c>
      <c r="E773" s="126">
        <v>0.43640000000000001</v>
      </c>
      <c r="F773" s="136">
        <v>55</v>
      </c>
      <c r="G773" s="82" t="str">
        <f t="shared" ref="G773:G776" si="54">IF(E773&gt;=40%,"X","")</f>
        <v>X</v>
      </c>
      <c r="H773" s="82" t="str">
        <f t="shared" ref="H773:H776" si="55">IF(AND( E773&gt;=30%, E773 &lt;=39.99%),"X","")</f>
        <v/>
      </c>
      <c r="I773" s="270"/>
      <c r="J773" s="270"/>
      <c r="K773" s="270"/>
      <c r="L773" s="270"/>
      <c r="M773" s="270"/>
      <c r="N773" s="127">
        <v>24</v>
      </c>
      <c r="O773" s="127">
        <v>55</v>
      </c>
      <c r="P773" s="271">
        <v>43922</v>
      </c>
      <c r="U773" s="126"/>
      <c r="V773" s="126"/>
      <c r="W773" s="126"/>
      <c r="AQ773" s="194"/>
    </row>
    <row r="774" spans="1:43" s="127" customFormat="1" x14ac:dyDescent="0.25">
      <c r="A774" s="255" t="s">
        <v>2628</v>
      </c>
      <c r="B774" s="255" t="s">
        <v>2629</v>
      </c>
      <c r="C774" s="254" t="s">
        <v>2632</v>
      </c>
      <c r="D774" s="255" t="s">
        <v>2633</v>
      </c>
      <c r="E774" s="126">
        <v>0.26919999999999999</v>
      </c>
      <c r="F774" s="136"/>
      <c r="G774" s="82" t="str">
        <f t="shared" si="54"/>
        <v/>
      </c>
      <c r="H774" s="82" t="str">
        <f t="shared" si="55"/>
        <v/>
      </c>
      <c r="I774" s="270"/>
      <c r="J774" s="270"/>
      <c r="K774" s="270"/>
      <c r="L774" s="270"/>
      <c r="M774" s="270"/>
      <c r="N774" s="127">
        <v>14</v>
      </c>
      <c r="O774" s="127">
        <v>52</v>
      </c>
      <c r="P774" s="271">
        <v>43922</v>
      </c>
      <c r="U774" s="126"/>
      <c r="V774" s="126"/>
      <c r="W774" s="126"/>
      <c r="AQ774" s="194"/>
    </row>
    <row r="775" spans="1:43" s="127" customFormat="1" x14ac:dyDescent="0.25">
      <c r="A775" s="255" t="s">
        <v>2628</v>
      </c>
      <c r="B775" s="255" t="s">
        <v>2629</v>
      </c>
      <c r="C775" s="254" t="s">
        <v>2634</v>
      </c>
      <c r="D775" s="255" t="s">
        <v>2635</v>
      </c>
      <c r="E775" s="126">
        <v>0.29310000000000003</v>
      </c>
      <c r="F775" s="136"/>
      <c r="G775" s="82" t="str">
        <f t="shared" si="54"/>
        <v/>
      </c>
      <c r="H775" s="82" t="str">
        <f t="shared" si="55"/>
        <v/>
      </c>
      <c r="I775" s="270"/>
      <c r="J775" s="270"/>
      <c r="K775" s="270"/>
      <c r="L775" s="270"/>
      <c r="M775" s="270"/>
      <c r="N775" s="127">
        <v>141</v>
      </c>
      <c r="O775" s="127">
        <v>481</v>
      </c>
      <c r="P775" s="271">
        <v>43922</v>
      </c>
      <c r="U775" s="126"/>
      <c r="V775" s="126"/>
      <c r="W775" s="126"/>
      <c r="AQ775" s="194"/>
    </row>
    <row r="776" spans="1:43" s="127" customFormat="1" x14ac:dyDescent="0.25">
      <c r="A776" s="255" t="s">
        <v>2628</v>
      </c>
      <c r="B776" s="255" t="s">
        <v>2629</v>
      </c>
      <c r="C776" s="254" t="s">
        <v>2636</v>
      </c>
      <c r="D776" s="255" t="s">
        <v>324</v>
      </c>
      <c r="E776" s="126">
        <v>0.20749999999999999</v>
      </c>
      <c r="F776" s="136"/>
      <c r="G776" s="82" t="str">
        <f t="shared" si="54"/>
        <v/>
      </c>
      <c r="H776" s="82" t="str">
        <f t="shared" si="55"/>
        <v/>
      </c>
      <c r="I776" s="270"/>
      <c r="J776" s="270"/>
      <c r="K776" s="270"/>
      <c r="L776" s="270"/>
      <c r="M776" s="270"/>
      <c r="N776" s="127">
        <v>83</v>
      </c>
      <c r="O776" s="127">
        <v>400</v>
      </c>
      <c r="P776" s="271">
        <v>43922</v>
      </c>
      <c r="U776" s="126"/>
      <c r="V776" s="126"/>
      <c r="W776" s="126"/>
      <c r="AQ776" s="194"/>
    </row>
    <row r="777" spans="1:43" s="127" customFormat="1" x14ac:dyDescent="0.25">
      <c r="A777" s="119"/>
      <c r="B777" s="119"/>
      <c r="C777" s="119"/>
      <c r="D777" s="120"/>
      <c r="E777" s="121">
        <f>N777/O777</f>
        <v>0.26518218623481782</v>
      </c>
      <c r="F777" s="135"/>
      <c r="G777" s="122"/>
      <c r="H777" s="122"/>
      <c r="I777" s="123"/>
      <c r="J777" s="123"/>
      <c r="K777" s="123"/>
      <c r="L777" s="123"/>
      <c r="M777" s="123"/>
      <c r="N777" s="124">
        <f>SUM(N773:N776)</f>
        <v>262</v>
      </c>
      <c r="O777" s="124">
        <f>SUM(O773:O776)</f>
        <v>988</v>
      </c>
      <c r="P777" s="125"/>
      <c r="Q777" s="124"/>
      <c r="U777" s="126"/>
      <c r="V777" s="126"/>
      <c r="W777" s="126"/>
      <c r="AQ777" s="194"/>
    </row>
    <row r="778" spans="1:43" s="84" customFormat="1" x14ac:dyDescent="0.25">
      <c r="A778" s="79" t="s">
        <v>309</v>
      </c>
      <c r="B778" s="79" t="s">
        <v>310</v>
      </c>
      <c r="C778" s="86" t="s">
        <v>311</v>
      </c>
      <c r="D778" s="79" t="s">
        <v>312</v>
      </c>
      <c r="E778" s="87">
        <v>0.43219999999999997</v>
      </c>
      <c r="F778" s="260"/>
      <c r="G778" s="82" t="str">
        <f t="shared" ref="G778:G804" si="56">IF(E778&gt;=40%,"X","")</f>
        <v>X</v>
      </c>
      <c r="H778" s="82" t="str">
        <f t="shared" ref="H778:H804" si="57">IF(AND( E778&gt;=30%, E778 &lt;=39.99%),"X","")</f>
        <v/>
      </c>
      <c r="I778" s="83"/>
      <c r="J778" s="83"/>
      <c r="K778" s="83"/>
      <c r="L778" s="83"/>
      <c r="M778" s="83"/>
      <c r="N778" s="84">
        <v>153</v>
      </c>
      <c r="O778" s="84">
        <v>354</v>
      </c>
      <c r="P778" s="85">
        <v>43922</v>
      </c>
      <c r="U778" s="80"/>
      <c r="V778" s="80"/>
      <c r="W778" s="80"/>
    </row>
    <row r="779" spans="1:43" s="84" customFormat="1" x14ac:dyDescent="0.25">
      <c r="A779" s="79" t="s">
        <v>309</v>
      </c>
      <c r="B779" s="79" t="s">
        <v>310</v>
      </c>
      <c r="C779" s="86" t="s">
        <v>313</v>
      </c>
      <c r="D779" s="79" t="s">
        <v>314</v>
      </c>
      <c r="E779" s="87">
        <v>0.23130000000000001</v>
      </c>
      <c r="F779" s="260"/>
      <c r="G779" s="82" t="str">
        <f t="shared" si="56"/>
        <v/>
      </c>
      <c r="H779" s="82" t="str">
        <f t="shared" si="57"/>
        <v/>
      </c>
      <c r="I779" s="83"/>
      <c r="J779" s="83"/>
      <c r="K779" s="83"/>
      <c r="L779" s="83"/>
      <c r="M779" s="83"/>
      <c r="N779" s="84">
        <v>65</v>
      </c>
      <c r="O779" s="84">
        <v>281</v>
      </c>
      <c r="P779" s="85">
        <v>43922</v>
      </c>
      <c r="U779" s="80"/>
      <c r="V779" s="80"/>
      <c r="W779" s="80"/>
    </row>
    <row r="780" spans="1:43" s="127" customFormat="1" x14ac:dyDescent="0.25">
      <c r="A780" s="119"/>
      <c r="B780" s="119"/>
      <c r="C780" s="128"/>
      <c r="D780" s="120" t="s">
        <v>2511</v>
      </c>
      <c r="E780" s="129">
        <f>N780/O780</f>
        <v>0.34330708661417325</v>
      </c>
      <c r="F780" s="135"/>
      <c r="G780" s="122"/>
      <c r="H780" s="122"/>
      <c r="I780" s="123"/>
      <c r="J780" s="123"/>
      <c r="K780" s="123"/>
      <c r="L780" s="123"/>
      <c r="M780" s="123"/>
      <c r="N780" s="124">
        <f>SUM(N778:N779)</f>
        <v>218</v>
      </c>
      <c r="O780" s="124">
        <f>SUM(O778:O779)</f>
        <v>635</v>
      </c>
      <c r="P780" s="125"/>
      <c r="Q780" s="124"/>
      <c r="U780" s="126"/>
      <c r="V780" s="126"/>
      <c r="W780" s="126"/>
    </row>
    <row r="781" spans="1:43" s="84" customFormat="1" x14ac:dyDescent="0.25">
      <c r="A781" s="79" t="s">
        <v>1851</v>
      </c>
      <c r="B781" s="108" t="s">
        <v>2464</v>
      </c>
      <c r="C781" s="79" t="s">
        <v>1852</v>
      </c>
      <c r="D781" s="108" t="s">
        <v>2579</v>
      </c>
      <c r="E781" s="80">
        <v>0.32200000000000001</v>
      </c>
      <c r="F781" s="257">
        <v>888</v>
      </c>
      <c r="G781" s="82" t="str">
        <f t="shared" si="56"/>
        <v/>
      </c>
      <c r="H781" s="82" t="str">
        <f t="shared" si="57"/>
        <v>X</v>
      </c>
      <c r="I781" s="83"/>
      <c r="J781" s="83"/>
      <c r="K781" s="83"/>
      <c r="L781" s="83"/>
      <c r="M781" s="83"/>
      <c r="N781" s="84">
        <v>152</v>
      </c>
      <c r="O781" s="84">
        <v>472</v>
      </c>
      <c r="P781" s="85">
        <v>43997</v>
      </c>
      <c r="U781" s="80"/>
      <c r="V781" s="80"/>
      <c r="W781" s="80"/>
    </row>
    <row r="782" spans="1:43" s="84" customFormat="1" x14ac:dyDescent="0.25">
      <c r="A782" s="79" t="s">
        <v>1851</v>
      </c>
      <c r="B782" s="108" t="s">
        <v>2464</v>
      </c>
      <c r="C782" s="79" t="s">
        <v>1853</v>
      </c>
      <c r="D782" s="108" t="s">
        <v>1854</v>
      </c>
      <c r="E782" s="80">
        <v>0.2455</v>
      </c>
      <c r="F782" s="257"/>
      <c r="G782" s="82" t="str">
        <f t="shared" si="56"/>
        <v/>
      </c>
      <c r="H782" s="82" t="str">
        <f t="shared" si="57"/>
        <v/>
      </c>
      <c r="I782" s="83"/>
      <c r="J782" s="83"/>
      <c r="K782" s="83"/>
      <c r="L782" s="83"/>
      <c r="M782" s="83"/>
      <c r="N782" s="84">
        <v>109</v>
      </c>
      <c r="O782" s="84">
        <v>444</v>
      </c>
      <c r="P782" s="85">
        <v>43997</v>
      </c>
      <c r="U782" s="80"/>
      <c r="V782" s="80"/>
      <c r="W782" s="80"/>
    </row>
    <row r="783" spans="1:43" s="127" customFormat="1" x14ac:dyDescent="0.25">
      <c r="A783" s="119"/>
      <c r="B783" s="120"/>
      <c r="C783" s="119"/>
      <c r="D783" s="120" t="s">
        <v>2511</v>
      </c>
      <c r="E783" s="121">
        <f>N783/O783</f>
        <v>0.28493449781659391</v>
      </c>
      <c r="F783" s="259"/>
      <c r="G783" s="122"/>
      <c r="H783" s="122"/>
      <c r="I783" s="123"/>
      <c r="J783" s="123"/>
      <c r="K783" s="123"/>
      <c r="L783" s="123"/>
      <c r="M783" s="123"/>
      <c r="N783" s="124">
        <f>SUM(N781:N782)</f>
        <v>261</v>
      </c>
      <c r="O783" s="124">
        <f>SUM(O781:O782)</f>
        <v>916</v>
      </c>
      <c r="P783" s="125"/>
      <c r="Q783" s="124"/>
      <c r="U783" s="126"/>
      <c r="V783" s="126"/>
      <c r="W783" s="126"/>
    </row>
    <row r="784" spans="1:43" s="84" customFormat="1" x14ac:dyDescent="0.25">
      <c r="A784" s="79" t="s">
        <v>1855</v>
      </c>
      <c r="B784" s="108" t="s">
        <v>2242</v>
      </c>
      <c r="C784" s="79" t="s">
        <v>1856</v>
      </c>
      <c r="D784" s="108" t="s">
        <v>2243</v>
      </c>
      <c r="E784" s="80">
        <v>0.5141</v>
      </c>
      <c r="F784" s="196"/>
      <c r="G784" s="82" t="str">
        <f t="shared" si="56"/>
        <v>X</v>
      </c>
      <c r="H784" s="82" t="str">
        <f t="shared" si="57"/>
        <v/>
      </c>
      <c r="I784" s="83" t="s">
        <v>150</v>
      </c>
      <c r="J784" s="83"/>
      <c r="K784" s="83"/>
      <c r="L784" s="83" t="s">
        <v>151</v>
      </c>
      <c r="M784" s="83"/>
      <c r="N784" s="84">
        <v>201</v>
      </c>
      <c r="O784" s="84">
        <v>391</v>
      </c>
      <c r="P784" s="85">
        <v>43993</v>
      </c>
      <c r="Q784" s="84" t="s">
        <v>2521</v>
      </c>
      <c r="U784" s="80"/>
      <c r="V784" s="80"/>
      <c r="W784" s="80"/>
    </row>
    <row r="785" spans="1:46" s="84" customFormat="1" x14ac:dyDescent="0.25">
      <c r="A785" s="79" t="s">
        <v>1855</v>
      </c>
      <c r="B785" s="108" t="s">
        <v>2242</v>
      </c>
      <c r="C785" s="79" t="s">
        <v>1857</v>
      </c>
      <c r="D785" s="108" t="s">
        <v>1858</v>
      </c>
      <c r="E785" s="80">
        <v>0.4577</v>
      </c>
      <c r="F785" s="196"/>
      <c r="G785" s="82" t="str">
        <f t="shared" si="56"/>
        <v>X</v>
      </c>
      <c r="H785" s="82" t="str">
        <f t="shared" si="57"/>
        <v/>
      </c>
      <c r="I785" s="83" t="s">
        <v>150</v>
      </c>
      <c r="J785" s="83"/>
      <c r="K785" s="83"/>
      <c r="L785" s="83" t="s">
        <v>151</v>
      </c>
      <c r="M785" s="83"/>
      <c r="N785" s="84">
        <v>146</v>
      </c>
      <c r="O785" s="84">
        <v>319</v>
      </c>
      <c r="P785" s="85">
        <v>43993</v>
      </c>
      <c r="U785" s="80"/>
      <c r="V785" s="80"/>
      <c r="W785" s="80"/>
      <c r="AT785" s="191"/>
    </row>
    <row r="786" spans="1:46" s="127" customFormat="1" x14ac:dyDescent="0.25">
      <c r="A786" s="119"/>
      <c r="B786" s="120"/>
      <c r="C786" s="119"/>
      <c r="D786" s="120" t="s">
        <v>2511</v>
      </c>
      <c r="E786" s="121">
        <f>N786/O786</f>
        <v>0.4887323943661972</v>
      </c>
      <c r="F786" s="258"/>
      <c r="G786" s="122"/>
      <c r="H786" s="122"/>
      <c r="I786" s="123"/>
      <c r="J786" s="123"/>
      <c r="K786" s="123"/>
      <c r="L786" s="123"/>
      <c r="M786" s="123"/>
      <c r="N786" s="124">
        <f>SUM(N784:N785)</f>
        <v>347</v>
      </c>
      <c r="O786" s="124">
        <f>SUM(O784:O785)</f>
        <v>710</v>
      </c>
      <c r="P786" s="125"/>
      <c r="Q786" s="124"/>
      <c r="U786" s="126"/>
      <c r="V786" s="126"/>
      <c r="W786" s="126"/>
      <c r="AT786" s="194"/>
    </row>
    <row r="787" spans="1:46" s="84" customFormat="1" x14ac:dyDescent="0.25">
      <c r="A787" s="79" t="s">
        <v>332</v>
      </c>
      <c r="B787" s="79" t="s">
        <v>631</v>
      </c>
      <c r="C787" s="79" t="s">
        <v>333</v>
      </c>
      <c r="D787" s="79" t="s">
        <v>334</v>
      </c>
      <c r="E787" s="80">
        <v>0.74350000000000005</v>
      </c>
      <c r="F787" s="260"/>
      <c r="G787" s="82" t="str">
        <f t="shared" si="56"/>
        <v>X</v>
      </c>
      <c r="H787" s="82" t="str">
        <f t="shared" si="57"/>
        <v/>
      </c>
      <c r="I787" s="83" t="s">
        <v>22</v>
      </c>
      <c r="J787" s="83"/>
      <c r="K787" s="83"/>
      <c r="L787" s="83" t="s">
        <v>151</v>
      </c>
      <c r="M787" s="83"/>
      <c r="N787" s="84">
        <v>429</v>
      </c>
      <c r="O787" s="84">
        <v>577</v>
      </c>
      <c r="P787" s="85">
        <v>43985</v>
      </c>
      <c r="U787" s="80"/>
      <c r="V787" s="80"/>
      <c r="W787" s="80"/>
      <c r="AT787" s="191"/>
    </row>
    <row r="788" spans="1:46" s="84" customFormat="1" x14ac:dyDescent="0.25">
      <c r="A788" s="79" t="s">
        <v>332</v>
      </c>
      <c r="B788" s="79" t="s">
        <v>631</v>
      </c>
      <c r="C788" s="79" t="s">
        <v>335</v>
      </c>
      <c r="D788" s="79" t="s">
        <v>336</v>
      </c>
      <c r="E788" s="80">
        <v>0.83709999999999996</v>
      </c>
      <c r="F788" s="260"/>
      <c r="G788" s="82" t="str">
        <f t="shared" si="56"/>
        <v>X</v>
      </c>
      <c r="H788" s="82" t="str">
        <f t="shared" si="57"/>
        <v/>
      </c>
      <c r="I788" s="83" t="s">
        <v>22</v>
      </c>
      <c r="J788" s="83"/>
      <c r="K788" s="83"/>
      <c r="L788" s="83" t="s">
        <v>151</v>
      </c>
      <c r="M788" s="83"/>
      <c r="N788" s="84">
        <v>555</v>
      </c>
      <c r="O788" s="84">
        <v>663</v>
      </c>
      <c r="P788" s="85">
        <v>43985</v>
      </c>
      <c r="U788" s="80"/>
      <c r="V788" s="80"/>
      <c r="W788" s="80"/>
      <c r="AT788" s="141"/>
    </row>
    <row r="789" spans="1:46" s="127" customFormat="1" x14ac:dyDescent="0.25">
      <c r="A789" s="119"/>
      <c r="B789" s="119"/>
      <c r="C789" s="119"/>
      <c r="D789" s="120" t="s">
        <v>2511</v>
      </c>
      <c r="E789" s="121">
        <f>N789/O789</f>
        <v>0.79354838709677422</v>
      </c>
      <c r="F789" s="135"/>
      <c r="G789" s="122"/>
      <c r="H789" s="122"/>
      <c r="I789" s="123"/>
      <c r="J789" s="123"/>
      <c r="K789" s="123"/>
      <c r="L789" s="123"/>
      <c r="M789" s="123"/>
      <c r="N789" s="124">
        <f>SUM(N787:N788)</f>
        <v>984</v>
      </c>
      <c r="O789" s="124">
        <f>SUM(O787:O788)</f>
        <v>1240</v>
      </c>
      <c r="P789" s="125"/>
      <c r="Q789" s="124"/>
      <c r="U789" s="126"/>
      <c r="V789" s="126"/>
      <c r="W789" s="126"/>
      <c r="AT789" s="195"/>
    </row>
    <row r="790" spans="1:46" s="84" customFormat="1" x14ac:dyDescent="0.25">
      <c r="A790" s="79" t="s">
        <v>408</v>
      </c>
      <c r="B790" s="79" t="s">
        <v>632</v>
      </c>
      <c r="C790" s="86" t="s">
        <v>409</v>
      </c>
      <c r="D790" s="79" t="s">
        <v>410</v>
      </c>
      <c r="E790" s="87">
        <v>0.85109999999999997</v>
      </c>
      <c r="F790" s="260"/>
      <c r="G790" s="82" t="str">
        <f t="shared" si="56"/>
        <v>X</v>
      </c>
      <c r="H790" s="82" t="str">
        <f t="shared" si="57"/>
        <v/>
      </c>
      <c r="I790" s="83" t="s">
        <v>150</v>
      </c>
      <c r="J790" s="83"/>
      <c r="K790" s="83"/>
      <c r="L790" s="83" t="s">
        <v>151</v>
      </c>
      <c r="M790" s="83"/>
      <c r="N790" s="84">
        <v>160</v>
      </c>
      <c r="O790" s="84">
        <v>188</v>
      </c>
      <c r="P790" s="85">
        <v>43922</v>
      </c>
      <c r="U790" s="80"/>
      <c r="V790" s="80"/>
      <c r="W790" s="80"/>
    </row>
    <row r="791" spans="1:46" s="84" customFormat="1" x14ac:dyDescent="0.25">
      <c r="A791" s="79" t="s">
        <v>408</v>
      </c>
      <c r="B791" s="79" t="s">
        <v>632</v>
      </c>
      <c r="C791" s="86" t="s">
        <v>411</v>
      </c>
      <c r="D791" s="79" t="s">
        <v>412</v>
      </c>
      <c r="E791" s="87">
        <v>0.79269999999999996</v>
      </c>
      <c r="F791" s="260"/>
      <c r="G791" s="82" t="str">
        <f t="shared" si="56"/>
        <v>X</v>
      </c>
      <c r="H791" s="82" t="str">
        <f t="shared" si="57"/>
        <v/>
      </c>
      <c r="I791" s="83" t="s">
        <v>150</v>
      </c>
      <c r="J791" s="83"/>
      <c r="K791" s="83"/>
      <c r="L791" s="83" t="s">
        <v>151</v>
      </c>
      <c r="M791" s="83"/>
      <c r="N791" s="84">
        <v>130</v>
      </c>
      <c r="O791" s="84">
        <v>164</v>
      </c>
      <c r="P791" s="85">
        <v>43923</v>
      </c>
      <c r="U791" s="80"/>
      <c r="V791" s="80"/>
      <c r="W791" s="80"/>
    </row>
    <row r="792" spans="1:46" s="127" customFormat="1" x14ac:dyDescent="0.25">
      <c r="A792" s="119"/>
      <c r="B792" s="119"/>
      <c r="C792" s="128"/>
      <c r="D792" s="120" t="s">
        <v>2511</v>
      </c>
      <c r="E792" s="129">
        <f>N792/O792</f>
        <v>0.82386363636363635</v>
      </c>
      <c r="F792" s="135"/>
      <c r="G792" s="122"/>
      <c r="H792" s="122"/>
      <c r="I792" s="123"/>
      <c r="J792" s="123"/>
      <c r="K792" s="123"/>
      <c r="L792" s="123"/>
      <c r="M792" s="123"/>
      <c r="N792" s="124">
        <f>SUM(N790:N791)</f>
        <v>290</v>
      </c>
      <c r="O792" s="124">
        <f>SUM(O790:O791)</f>
        <v>352</v>
      </c>
      <c r="P792" s="125"/>
      <c r="Q792" s="124"/>
      <c r="U792" s="126"/>
      <c r="V792" s="126"/>
      <c r="W792" s="126"/>
    </row>
    <row r="793" spans="1:46" s="84" customFormat="1" x14ac:dyDescent="0.25">
      <c r="A793" s="245" t="s">
        <v>2297</v>
      </c>
      <c r="B793" s="246" t="s">
        <v>2451</v>
      </c>
      <c r="C793" s="247" t="s">
        <v>1859</v>
      </c>
      <c r="D793" s="246" t="s">
        <v>2298</v>
      </c>
      <c r="E793" s="80">
        <v>0.81269999999999998</v>
      </c>
      <c r="F793" s="257"/>
      <c r="G793" s="82" t="str">
        <f t="shared" si="56"/>
        <v>X</v>
      </c>
      <c r="H793" s="82" t="str">
        <f t="shared" si="57"/>
        <v/>
      </c>
      <c r="I793" s="83" t="s">
        <v>22</v>
      </c>
      <c r="J793" s="83"/>
      <c r="K793" s="83"/>
      <c r="L793" s="83" t="s">
        <v>151</v>
      </c>
      <c r="M793" s="83"/>
      <c r="N793" s="84">
        <v>408</v>
      </c>
      <c r="O793" s="84">
        <v>502</v>
      </c>
      <c r="P793" s="85">
        <v>43983</v>
      </c>
      <c r="U793" s="80"/>
      <c r="V793" s="80"/>
      <c r="W793" s="80"/>
    </row>
    <row r="794" spans="1:46" s="84" customFormat="1" x14ac:dyDescent="0.25">
      <c r="A794" s="245">
        <v>5440700</v>
      </c>
      <c r="B794" s="246" t="s">
        <v>2451</v>
      </c>
      <c r="C794" s="247" t="s">
        <v>1860</v>
      </c>
      <c r="D794" s="246" t="s">
        <v>2299</v>
      </c>
      <c r="E794" s="80">
        <v>0.67369999999999997</v>
      </c>
      <c r="F794" s="257"/>
      <c r="G794" s="82" t="str">
        <f t="shared" si="56"/>
        <v>X</v>
      </c>
      <c r="H794" s="82" t="str">
        <f t="shared" si="57"/>
        <v/>
      </c>
      <c r="I794" s="83" t="s">
        <v>22</v>
      </c>
      <c r="J794" s="83"/>
      <c r="K794" s="83"/>
      <c r="L794" s="83" t="s">
        <v>151</v>
      </c>
      <c r="M794" s="83"/>
      <c r="N794" s="84">
        <v>159</v>
      </c>
      <c r="O794" s="84">
        <v>236</v>
      </c>
      <c r="P794" s="85">
        <v>43983</v>
      </c>
      <c r="U794" s="80"/>
      <c r="V794" s="80"/>
      <c r="W794" s="80"/>
    </row>
    <row r="795" spans="1:46" s="84" customFormat="1" x14ac:dyDescent="0.25">
      <c r="A795" s="245">
        <v>5440700</v>
      </c>
      <c r="B795" s="246" t="s">
        <v>2451</v>
      </c>
      <c r="C795" s="247" t="s">
        <v>1861</v>
      </c>
      <c r="D795" s="246" t="s">
        <v>1862</v>
      </c>
      <c r="E795" s="80">
        <v>0.58009999999999995</v>
      </c>
      <c r="F795" s="257"/>
      <c r="G795" s="82" t="str">
        <f t="shared" si="56"/>
        <v>X</v>
      </c>
      <c r="H795" s="82" t="str">
        <f t="shared" si="57"/>
        <v/>
      </c>
      <c r="I795" s="83" t="s">
        <v>22</v>
      </c>
      <c r="J795" s="83"/>
      <c r="K795" s="83"/>
      <c r="L795" s="83" t="s">
        <v>151</v>
      </c>
      <c r="M795" s="83"/>
      <c r="N795" s="84">
        <v>105</v>
      </c>
      <c r="O795" s="84">
        <v>181</v>
      </c>
      <c r="P795" s="85">
        <v>43983</v>
      </c>
      <c r="U795" s="80"/>
      <c r="V795" s="80"/>
      <c r="W795" s="80"/>
    </row>
    <row r="796" spans="1:46" s="84" customFormat="1" x14ac:dyDescent="0.25">
      <c r="A796" s="245">
        <v>5440700</v>
      </c>
      <c r="B796" s="246" t="s">
        <v>2451</v>
      </c>
      <c r="C796" s="247" t="s">
        <v>1863</v>
      </c>
      <c r="D796" s="246" t="s">
        <v>2300</v>
      </c>
      <c r="E796" s="80">
        <v>0.59789999999999999</v>
      </c>
      <c r="F796" s="196"/>
      <c r="G796" s="82" t="str">
        <f t="shared" si="56"/>
        <v>X</v>
      </c>
      <c r="H796" s="82" t="str">
        <f t="shared" si="57"/>
        <v/>
      </c>
      <c r="I796" s="83" t="s">
        <v>22</v>
      </c>
      <c r="J796" s="83"/>
      <c r="K796" s="83"/>
      <c r="L796" s="83" t="s">
        <v>151</v>
      </c>
      <c r="M796" s="83"/>
      <c r="N796" s="84">
        <v>116</v>
      </c>
      <c r="O796" s="84">
        <v>194</v>
      </c>
      <c r="P796" s="85">
        <v>43983</v>
      </c>
      <c r="U796" s="80"/>
      <c r="V796" s="80"/>
      <c r="W796" s="80"/>
    </row>
    <row r="797" spans="1:46" s="84" customFormat="1" x14ac:dyDescent="0.25">
      <c r="A797" s="245">
        <v>5440700</v>
      </c>
      <c r="B797" s="246" t="s">
        <v>2451</v>
      </c>
      <c r="C797" s="247" t="s">
        <v>1864</v>
      </c>
      <c r="D797" s="246" t="s">
        <v>2301</v>
      </c>
      <c r="E797" s="80">
        <v>0.49340000000000001</v>
      </c>
      <c r="F797" s="196"/>
      <c r="G797" s="82" t="str">
        <f t="shared" si="56"/>
        <v>X</v>
      </c>
      <c r="H797" s="82" t="str">
        <f t="shared" si="57"/>
        <v/>
      </c>
      <c r="I797" s="83" t="s">
        <v>22</v>
      </c>
      <c r="J797" s="83"/>
      <c r="K797" s="83"/>
      <c r="L797" s="83" t="s">
        <v>151</v>
      </c>
      <c r="M797" s="83"/>
      <c r="N797" s="84">
        <v>75</v>
      </c>
      <c r="O797" s="84">
        <v>152</v>
      </c>
      <c r="P797" s="85">
        <v>43983</v>
      </c>
      <c r="U797" s="80"/>
      <c r="V797" s="80"/>
      <c r="W797" s="80"/>
    </row>
    <row r="798" spans="1:46" s="127" customFormat="1" x14ac:dyDescent="0.25">
      <c r="A798" s="248"/>
      <c r="B798" s="249"/>
      <c r="C798" s="250"/>
      <c r="D798" s="120" t="s">
        <v>2511</v>
      </c>
      <c r="E798" s="121">
        <f>N798/O798</f>
        <v>0.68221343873517781</v>
      </c>
      <c r="F798" s="258"/>
      <c r="G798" s="122"/>
      <c r="H798" s="122"/>
      <c r="I798" s="123"/>
      <c r="J798" s="123"/>
      <c r="K798" s="123"/>
      <c r="L798" s="123"/>
      <c r="M798" s="123"/>
      <c r="N798" s="124">
        <f>SUM(N793:N797)</f>
        <v>863</v>
      </c>
      <c r="O798" s="124">
        <f>SUM(O793:O797)</f>
        <v>1265</v>
      </c>
      <c r="P798" s="125"/>
      <c r="Q798" s="124"/>
      <c r="U798" s="126"/>
      <c r="V798" s="126"/>
      <c r="W798" s="126"/>
    </row>
    <row r="799" spans="1:46" s="84" customFormat="1" x14ac:dyDescent="0.25">
      <c r="A799" s="79" t="s">
        <v>819</v>
      </c>
      <c r="B799" s="79" t="s">
        <v>820</v>
      </c>
      <c r="C799" s="79" t="s">
        <v>821</v>
      </c>
      <c r="D799" s="79" t="s">
        <v>822</v>
      </c>
      <c r="E799" s="80">
        <v>0.33860000000000001</v>
      </c>
      <c r="F799" s="260"/>
      <c r="G799" s="82" t="str">
        <f t="shared" si="56"/>
        <v/>
      </c>
      <c r="H799" s="82" t="str">
        <f t="shared" si="57"/>
        <v>X</v>
      </c>
      <c r="I799" s="83"/>
      <c r="J799" s="83"/>
      <c r="K799" s="83"/>
      <c r="L799" s="83"/>
      <c r="M799" s="83"/>
      <c r="N799" s="84">
        <v>107</v>
      </c>
      <c r="O799" s="84">
        <v>316</v>
      </c>
      <c r="P799" s="85">
        <v>43983</v>
      </c>
      <c r="U799" s="80"/>
      <c r="V799" s="80"/>
      <c r="W799" s="80"/>
    </row>
    <row r="800" spans="1:46" s="84" customFormat="1" x14ac:dyDescent="0.25">
      <c r="A800" s="79" t="s">
        <v>819</v>
      </c>
      <c r="B800" s="79" t="s">
        <v>820</v>
      </c>
      <c r="C800" s="79" t="s">
        <v>823</v>
      </c>
      <c r="D800" s="79" t="s">
        <v>824</v>
      </c>
      <c r="E800" s="80">
        <v>0.41389999999999999</v>
      </c>
      <c r="F800" s="260"/>
      <c r="G800" s="82" t="str">
        <f t="shared" si="56"/>
        <v>X</v>
      </c>
      <c r="H800" s="82" t="str">
        <f t="shared" si="57"/>
        <v/>
      </c>
      <c r="I800" s="83"/>
      <c r="J800" s="83"/>
      <c r="K800" s="83"/>
      <c r="L800" s="83"/>
      <c r="M800" s="83"/>
      <c r="N800" s="84">
        <v>202</v>
      </c>
      <c r="O800" s="84">
        <v>488</v>
      </c>
      <c r="P800" s="85">
        <v>43983</v>
      </c>
      <c r="U800" s="80"/>
      <c r="V800" s="80"/>
      <c r="W800" s="80"/>
    </row>
    <row r="801" spans="1:47" s="84" customFormat="1" x14ac:dyDescent="0.25">
      <c r="A801" s="79" t="s">
        <v>819</v>
      </c>
      <c r="B801" s="79" t="s">
        <v>820</v>
      </c>
      <c r="C801" s="79" t="s">
        <v>825</v>
      </c>
      <c r="D801" s="79" t="s">
        <v>826</v>
      </c>
      <c r="E801" s="80">
        <v>0.38429999999999997</v>
      </c>
      <c r="F801" s="260"/>
      <c r="G801" s="82" t="str">
        <f t="shared" si="56"/>
        <v/>
      </c>
      <c r="H801" s="82" t="str">
        <f t="shared" si="57"/>
        <v>X</v>
      </c>
      <c r="I801" s="83"/>
      <c r="J801" s="83"/>
      <c r="K801" s="83"/>
      <c r="L801" s="83"/>
      <c r="M801" s="83"/>
      <c r="N801" s="84">
        <v>83</v>
      </c>
      <c r="O801" s="84">
        <v>216</v>
      </c>
      <c r="P801" s="85">
        <v>43983</v>
      </c>
      <c r="U801" s="80"/>
      <c r="V801" s="80"/>
      <c r="W801" s="80"/>
      <c r="AA801" s="88"/>
    </row>
    <row r="802" spans="1:47" s="127" customFormat="1" x14ac:dyDescent="0.25">
      <c r="A802" s="119"/>
      <c r="B802" s="119"/>
      <c r="C802" s="119"/>
      <c r="D802" s="120" t="s">
        <v>2511</v>
      </c>
      <c r="E802" s="121">
        <f>N802/O802</f>
        <v>0.3843137254901961</v>
      </c>
      <c r="F802" s="135"/>
      <c r="G802" s="122"/>
      <c r="H802" s="122"/>
      <c r="I802" s="123"/>
      <c r="J802" s="123"/>
      <c r="K802" s="123"/>
      <c r="L802" s="123"/>
      <c r="M802" s="123"/>
      <c r="N802" s="124">
        <f>SUM(N799:N801)</f>
        <v>392</v>
      </c>
      <c r="O802" s="124">
        <f>SUM(O799:O801)</f>
        <v>1020</v>
      </c>
      <c r="P802" s="125"/>
      <c r="Q802" s="124"/>
      <c r="U802" s="126"/>
      <c r="V802" s="126"/>
      <c r="W802" s="126"/>
      <c r="AA802" s="136"/>
    </row>
    <row r="803" spans="1:47" s="84" customFormat="1" x14ac:dyDescent="0.25">
      <c r="A803" s="79" t="s">
        <v>1865</v>
      </c>
      <c r="B803" s="108" t="s">
        <v>2452</v>
      </c>
      <c r="C803" s="79" t="s">
        <v>1866</v>
      </c>
      <c r="D803" s="108" t="s">
        <v>2580</v>
      </c>
      <c r="E803" s="80">
        <v>0.51739999999999997</v>
      </c>
      <c r="F803" s="257"/>
      <c r="G803" s="82" t="str">
        <f t="shared" si="56"/>
        <v>X</v>
      </c>
      <c r="H803" s="82" t="str">
        <f t="shared" si="57"/>
        <v/>
      </c>
      <c r="I803" s="83"/>
      <c r="J803" s="83"/>
      <c r="K803" s="83"/>
      <c r="L803" s="83"/>
      <c r="M803" s="83"/>
      <c r="N803" s="84">
        <v>119</v>
      </c>
      <c r="O803" s="84">
        <v>230</v>
      </c>
      <c r="P803" s="85">
        <v>43983</v>
      </c>
      <c r="U803" s="80"/>
      <c r="V803" s="80"/>
      <c r="W803" s="80"/>
      <c r="AA803" s="88"/>
    </row>
    <row r="804" spans="1:47" s="84" customFormat="1" x14ac:dyDescent="0.25">
      <c r="A804" s="79" t="s">
        <v>1865</v>
      </c>
      <c r="B804" s="108" t="s">
        <v>2452</v>
      </c>
      <c r="C804" s="79" t="s">
        <v>1867</v>
      </c>
      <c r="D804" s="108" t="s">
        <v>1868</v>
      </c>
      <c r="E804" s="80">
        <v>0.43719999999999998</v>
      </c>
      <c r="F804" s="196"/>
      <c r="G804" s="82" t="str">
        <f t="shared" si="56"/>
        <v>X</v>
      </c>
      <c r="H804" s="82" t="str">
        <f t="shared" si="57"/>
        <v/>
      </c>
      <c r="I804" s="83"/>
      <c r="J804" s="83"/>
      <c r="K804" s="83"/>
      <c r="L804" s="83"/>
      <c r="M804" s="83"/>
      <c r="N804" s="84">
        <v>80</v>
      </c>
      <c r="O804" s="84">
        <v>183</v>
      </c>
      <c r="P804" s="85">
        <v>43983</v>
      </c>
      <c r="U804" s="80"/>
      <c r="V804" s="80"/>
      <c r="W804" s="80"/>
      <c r="AA804" s="88"/>
      <c r="AB804" s="88"/>
      <c r="AC804" s="88"/>
    </row>
    <row r="805" spans="1:47" s="127" customFormat="1" x14ac:dyDescent="0.25">
      <c r="A805" s="119"/>
      <c r="B805" s="120"/>
      <c r="C805" s="119"/>
      <c r="D805" s="120" t="s">
        <v>2511</v>
      </c>
      <c r="E805" s="121">
        <f>N805/O805</f>
        <v>0.48184019370460046</v>
      </c>
      <c r="F805" s="258"/>
      <c r="G805" s="122"/>
      <c r="H805" s="122"/>
      <c r="I805" s="123"/>
      <c r="J805" s="123"/>
      <c r="K805" s="123"/>
      <c r="L805" s="123"/>
      <c r="M805" s="123"/>
      <c r="N805" s="124">
        <f>SUM(N803:N804)</f>
        <v>199</v>
      </c>
      <c r="O805" s="124">
        <f>SUM(O803:O804)</f>
        <v>413</v>
      </c>
      <c r="P805" s="125"/>
      <c r="Q805" s="124"/>
      <c r="U805" s="126"/>
      <c r="V805" s="126"/>
      <c r="W805" s="126"/>
      <c r="AA805" s="136"/>
      <c r="AB805" s="136"/>
      <c r="AC805" s="136"/>
    </row>
    <row r="806" spans="1:47" s="84" customFormat="1" x14ac:dyDescent="0.25">
      <c r="A806" s="79" t="s">
        <v>1126</v>
      </c>
      <c r="B806" s="79" t="s">
        <v>1137</v>
      </c>
      <c r="C806" s="79" t="s">
        <v>938</v>
      </c>
      <c r="D806" s="79" t="s">
        <v>1219</v>
      </c>
      <c r="E806" s="80">
        <v>0.43209999999999998</v>
      </c>
      <c r="F806" s="260"/>
      <c r="G806" s="82" t="str">
        <f t="shared" ref="G806:G832" si="58">IF(E806&gt;=40%,"X","")</f>
        <v>X</v>
      </c>
      <c r="H806" s="82" t="str">
        <f t="shared" ref="H806:H832" si="59">IF(AND( E806&gt;=30%, E806 &lt;=39.99%),"X","")</f>
        <v/>
      </c>
      <c r="I806" s="83"/>
      <c r="J806" s="83"/>
      <c r="K806" s="83"/>
      <c r="L806" s="83"/>
      <c r="M806" s="83"/>
      <c r="N806" s="84">
        <v>35</v>
      </c>
      <c r="O806" s="84">
        <v>81</v>
      </c>
      <c r="P806" s="85">
        <v>43985</v>
      </c>
      <c r="U806" s="80"/>
      <c r="V806" s="80"/>
      <c r="W806" s="80"/>
      <c r="AB806" s="88"/>
      <c r="AC806" s="88"/>
    </row>
    <row r="807" spans="1:47" s="84" customFormat="1" x14ac:dyDescent="0.25">
      <c r="A807" s="79" t="s">
        <v>1126</v>
      </c>
      <c r="B807" s="79" t="s">
        <v>1137</v>
      </c>
      <c r="C807" s="90" t="s">
        <v>1869</v>
      </c>
      <c r="D807" s="79" t="s">
        <v>1613</v>
      </c>
      <c r="E807" s="80">
        <v>0.4839</v>
      </c>
      <c r="F807" s="260"/>
      <c r="G807" s="82" t="str">
        <f t="shared" si="58"/>
        <v>X</v>
      </c>
      <c r="H807" s="82" t="str">
        <f t="shared" si="59"/>
        <v/>
      </c>
      <c r="I807" s="83"/>
      <c r="J807" s="83"/>
      <c r="K807" s="83"/>
      <c r="L807" s="83"/>
      <c r="M807" s="83"/>
      <c r="N807" s="84">
        <v>150</v>
      </c>
      <c r="O807" s="84">
        <v>310</v>
      </c>
      <c r="P807" s="85">
        <v>43985</v>
      </c>
      <c r="U807" s="80"/>
      <c r="V807" s="80"/>
      <c r="W807" s="80"/>
      <c r="AB807" s="88"/>
      <c r="AC807" s="88"/>
      <c r="AD807" s="88"/>
      <c r="AF807" s="88"/>
      <c r="AG807" s="88"/>
      <c r="AJ807" s="88"/>
    </row>
    <row r="808" spans="1:47" s="84" customFormat="1" x14ac:dyDescent="0.25">
      <c r="A808" s="79" t="s">
        <v>1126</v>
      </c>
      <c r="B808" s="79" t="s">
        <v>1137</v>
      </c>
      <c r="C808" s="90" t="s">
        <v>1870</v>
      </c>
      <c r="D808" s="79" t="s">
        <v>1614</v>
      </c>
      <c r="E808" s="80">
        <v>0.39269999999999999</v>
      </c>
      <c r="F808" s="260"/>
      <c r="G808" s="82" t="str">
        <f t="shared" si="58"/>
        <v/>
      </c>
      <c r="H808" s="82" t="str">
        <f t="shared" si="59"/>
        <v>X</v>
      </c>
      <c r="I808" s="83"/>
      <c r="J808" s="83"/>
      <c r="K808" s="83"/>
      <c r="L808" s="83"/>
      <c r="M808" s="83"/>
      <c r="N808" s="84">
        <v>119</v>
      </c>
      <c r="O808" s="84">
        <v>303</v>
      </c>
      <c r="P808" s="85">
        <v>43985</v>
      </c>
      <c r="U808" s="80"/>
      <c r="V808" s="80"/>
      <c r="W808" s="80"/>
      <c r="Y808" s="88"/>
      <c r="AD808" s="88"/>
      <c r="AF808" s="88"/>
      <c r="AG808" s="88"/>
      <c r="AJ808" s="88"/>
    </row>
    <row r="809" spans="1:47" s="127" customFormat="1" x14ac:dyDescent="0.25">
      <c r="A809" s="119"/>
      <c r="B809" s="119"/>
      <c r="C809" s="190"/>
      <c r="D809" s="120" t="s">
        <v>2511</v>
      </c>
      <c r="E809" s="121">
        <f>N809/O809</f>
        <v>0.43804034582132567</v>
      </c>
      <c r="F809" s="135"/>
      <c r="G809" s="122"/>
      <c r="H809" s="122"/>
      <c r="I809" s="123"/>
      <c r="J809" s="123"/>
      <c r="K809" s="123"/>
      <c r="L809" s="123"/>
      <c r="M809" s="123"/>
      <c r="N809" s="124">
        <f>SUM(N806:N808)</f>
        <v>304</v>
      </c>
      <c r="O809" s="124">
        <f>SUM(O806:O808)</f>
        <v>694</v>
      </c>
      <c r="P809" s="125"/>
      <c r="Q809" s="124"/>
      <c r="U809" s="126"/>
      <c r="V809" s="126"/>
      <c r="W809" s="126"/>
      <c r="Y809" s="136"/>
      <c r="AD809" s="136"/>
      <c r="AF809" s="136"/>
      <c r="AG809" s="136"/>
      <c r="AJ809" s="136"/>
    </row>
    <row r="810" spans="1:47" s="84" customFormat="1" x14ac:dyDescent="0.25">
      <c r="A810" s="79" t="s">
        <v>96</v>
      </c>
      <c r="B810" s="79" t="s">
        <v>97</v>
      </c>
      <c r="C810" s="86" t="s">
        <v>98</v>
      </c>
      <c r="D810" s="79" t="s">
        <v>99</v>
      </c>
      <c r="E810" s="87">
        <v>0.48749999999999999</v>
      </c>
      <c r="F810" s="260"/>
      <c r="G810" s="82" t="str">
        <f t="shared" si="58"/>
        <v>X</v>
      </c>
      <c r="H810" s="82" t="str">
        <f t="shared" si="59"/>
        <v/>
      </c>
      <c r="I810" s="83"/>
      <c r="J810" s="83"/>
      <c r="K810" s="83"/>
      <c r="L810" s="83"/>
      <c r="M810" s="83"/>
      <c r="N810" s="84">
        <v>175</v>
      </c>
      <c r="O810" s="84">
        <v>359</v>
      </c>
      <c r="P810" s="85">
        <v>43928</v>
      </c>
      <c r="U810" s="80"/>
      <c r="V810" s="80"/>
      <c r="W810" s="80"/>
      <c r="Y810" s="88"/>
      <c r="Z810" s="88"/>
      <c r="AD810" s="88"/>
      <c r="AF810" s="88"/>
      <c r="AG810" s="88"/>
      <c r="AH810" s="88"/>
      <c r="AJ810" s="88"/>
    </row>
    <row r="811" spans="1:47" s="84" customFormat="1" x14ac:dyDescent="0.25">
      <c r="A811" s="79" t="s">
        <v>96</v>
      </c>
      <c r="B811" s="79" t="s">
        <v>97</v>
      </c>
      <c r="C811" s="86" t="s">
        <v>100</v>
      </c>
      <c r="D811" s="79" t="s">
        <v>101</v>
      </c>
      <c r="E811" s="87">
        <v>0.42580000000000001</v>
      </c>
      <c r="F811" s="260"/>
      <c r="G811" s="82" t="str">
        <f t="shared" si="58"/>
        <v>X</v>
      </c>
      <c r="H811" s="82" t="str">
        <f t="shared" si="59"/>
        <v/>
      </c>
      <c r="I811" s="83"/>
      <c r="J811" s="83"/>
      <c r="K811" s="83"/>
      <c r="L811" s="83"/>
      <c r="M811" s="83"/>
      <c r="N811" s="84">
        <v>132</v>
      </c>
      <c r="O811" s="84">
        <v>310</v>
      </c>
      <c r="P811" s="85">
        <v>43928</v>
      </c>
      <c r="U811" s="80"/>
      <c r="V811" s="80"/>
      <c r="W811" s="80"/>
      <c r="Y811" s="88"/>
      <c r="Z811" s="88"/>
      <c r="AE811" s="88"/>
      <c r="AH811" s="88"/>
      <c r="AI811" s="88"/>
    </row>
    <row r="812" spans="1:47" s="84" customFormat="1" x14ac:dyDescent="0.25">
      <c r="A812" s="79" t="s">
        <v>96</v>
      </c>
      <c r="B812" s="79" t="s">
        <v>97</v>
      </c>
      <c r="C812" s="86" t="s">
        <v>102</v>
      </c>
      <c r="D812" s="79" t="s">
        <v>103</v>
      </c>
      <c r="E812" s="87">
        <v>0.32040000000000002</v>
      </c>
      <c r="F812" s="260"/>
      <c r="G812" s="82" t="str">
        <f t="shared" si="58"/>
        <v/>
      </c>
      <c r="H812" s="82" t="str">
        <f t="shared" si="59"/>
        <v>X</v>
      </c>
      <c r="I812" s="83"/>
      <c r="J812" s="83"/>
      <c r="K812" s="83"/>
      <c r="L812" s="83"/>
      <c r="M812" s="83"/>
      <c r="N812" s="84">
        <v>33</v>
      </c>
      <c r="O812" s="84">
        <v>103</v>
      </c>
      <c r="P812" s="85">
        <v>43928</v>
      </c>
      <c r="U812" s="80"/>
      <c r="V812" s="80"/>
      <c r="W812" s="80"/>
      <c r="Z812" s="88"/>
      <c r="AE812" s="88"/>
      <c r="AH812" s="88"/>
      <c r="AI812" s="88"/>
    </row>
    <row r="813" spans="1:47" s="84" customFormat="1" x14ac:dyDescent="0.25">
      <c r="A813" s="79" t="s">
        <v>96</v>
      </c>
      <c r="B813" s="79" t="s">
        <v>97</v>
      </c>
      <c r="C813" s="86" t="s">
        <v>104</v>
      </c>
      <c r="D813" s="79" t="s">
        <v>105</v>
      </c>
      <c r="E813" s="87">
        <v>0.31490000000000001</v>
      </c>
      <c r="F813" s="260"/>
      <c r="G813" s="82" t="str">
        <f t="shared" si="58"/>
        <v/>
      </c>
      <c r="H813" s="82" t="str">
        <f t="shared" si="59"/>
        <v>X</v>
      </c>
      <c r="I813" s="83"/>
      <c r="J813" s="83"/>
      <c r="K813" s="83"/>
      <c r="L813" s="83"/>
      <c r="M813" s="83"/>
      <c r="N813" s="84">
        <v>108</v>
      </c>
      <c r="O813" s="84">
        <v>343</v>
      </c>
      <c r="P813" s="85">
        <v>43928</v>
      </c>
      <c r="U813" s="80"/>
      <c r="V813" s="80"/>
      <c r="W813" s="80"/>
      <c r="AE813" s="88"/>
      <c r="AI813" s="88"/>
    </row>
    <row r="814" spans="1:47" s="127" customFormat="1" x14ac:dyDescent="0.25">
      <c r="A814" s="119"/>
      <c r="B814" s="119"/>
      <c r="C814" s="128"/>
      <c r="D814" s="120" t="s">
        <v>2511</v>
      </c>
      <c r="E814" s="129">
        <f>N814/O814</f>
        <v>0.40179372197309415</v>
      </c>
      <c r="F814" s="135"/>
      <c r="G814" s="122"/>
      <c r="H814" s="122"/>
      <c r="I814" s="123"/>
      <c r="J814" s="123"/>
      <c r="K814" s="123"/>
      <c r="L814" s="123"/>
      <c r="M814" s="123"/>
      <c r="N814" s="124">
        <f>SUM(N810:N813)</f>
        <v>448</v>
      </c>
      <c r="O814" s="124">
        <f>SUM(O810:O813)</f>
        <v>1115</v>
      </c>
      <c r="P814" s="125"/>
      <c r="Q814" s="124"/>
      <c r="U814" s="126"/>
      <c r="V814" s="126"/>
      <c r="W814" s="126"/>
      <c r="AE814" s="136"/>
      <c r="AI814" s="136"/>
    </row>
    <row r="815" spans="1:47" s="84" customFormat="1" x14ac:dyDescent="0.25">
      <c r="A815" s="79" t="s">
        <v>1102</v>
      </c>
      <c r="B815" s="79" t="s">
        <v>1103</v>
      </c>
      <c r="C815" s="79" t="s">
        <v>1104</v>
      </c>
      <c r="D815" s="79" t="s">
        <v>1105</v>
      </c>
      <c r="E815" s="80">
        <v>0.56720000000000004</v>
      </c>
      <c r="F815" s="260"/>
      <c r="G815" s="82" t="str">
        <f t="shared" si="58"/>
        <v>X</v>
      </c>
      <c r="H815" s="82" t="str">
        <f t="shared" si="59"/>
        <v/>
      </c>
      <c r="I815" s="83"/>
      <c r="J815" s="83"/>
      <c r="K815" s="83"/>
      <c r="L815" s="83"/>
      <c r="M815" s="83"/>
      <c r="N815" s="84">
        <v>135</v>
      </c>
      <c r="O815" s="84">
        <v>238</v>
      </c>
      <c r="P815" s="85">
        <v>43986</v>
      </c>
      <c r="U815" s="80"/>
      <c r="V815" s="80"/>
      <c r="W815" s="80"/>
      <c r="AU815" s="191"/>
    </row>
    <row r="816" spans="1:47" s="84" customFormat="1" x14ac:dyDescent="0.25">
      <c r="A816" s="79" t="s">
        <v>1102</v>
      </c>
      <c r="B816" s="79" t="s">
        <v>1103</v>
      </c>
      <c r="C816" s="79" t="s">
        <v>1106</v>
      </c>
      <c r="D816" s="79" t="s">
        <v>1107</v>
      </c>
      <c r="E816" s="80">
        <v>0.49530000000000002</v>
      </c>
      <c r="F816" s="260"/>
      <c r="G816" s="82" t="str">
        <f t="shared" si="58"/>
        <v>X</v>
      </c>
      <c r="H816" s="82" t="str">
        <f t="shared" si="59"/>
        <v/>
      </c>
      <c r="I816" s="83"/>
      <c r="J816" s="83"/>
      <c r="K816" s="83"/>
      <c r="L816" s="83"/>
      <c r="M816" s="83"/>
      <c r="N816" s="84">
        <v>105</v>
      </c>
      <c r="O816" s="84">
        <v>212</v>
      </c>
      <c r="P816" s="85">
        <v>43986</v>
      </c>
      <c r="U816" s="80"/>
      <c r="V816" s="80"/>
      <c r="W816" s="80"/>
      <c r="AU816" s="191"/>
    </row>
    <row r="817" spans="1:247" s="127" customFormat="1" x14ac:dyDescent="0.25">
      <c r="A817" s="119"/>
      <c r="B817" s="119"/>
      <c r="C817" s="119"/>
      <c r="D817" s="120" t="s">
        <v>2511</v>
      </c>
      <c r="E817" s="121">
        <f>N817/O817</f>
        <v>0.53333333333333333</v>
      </c>
      <c r="F817" s="135"/>
      <c r="G817" s="122"/>
      <c r="H817" s="122"/>
      <c r="I817" s="123"/>
      <c r="J817" s="123"/>
      <c r="K817" s="123"/>
      <c r="L817" s="123"/>
      <c r="M817" s="123"/>
      <c r="N817" s="124">
        <f>SUM(N815:N816)</f>
        <v>240</v>
      </c>
      <c r="O817" s="124">
        <f>SUM(O815:O816)</f>
        <v>450</v>
      </c>
      <c r="P817" s="125"/>
      <c r="Q817" s="124"/>
      <c r="U817" s="126"/>
      <c r="V817" s="126"/>
      <c r="W817" s="126"/>
      <c r="AU817" s="194"/>
    </row>
    <row r="818" spans="1:247" s="84" customFormat="1" x14ac:dyDescent="0.25">
      <c r="A818" s="79" t="s">
        <v>1871</v>
      </c>
      <c r="B818" s="84" t="s">
        <v>2244</v>
      </c>
      <c r="C818" s="79" t="s">
        <v>1872</v>
      </c>
      <c r="D818" s="108" t="s">
        <v>2245</v>
      </c>
      <c r="E818" s="80">
        <v>0.75509999999999999</v>
      </c>
      <c r="F818" s="257"/>
      <c r="G818" s="82" t="str">
        <f t="shared" ref="G818:G824" si="60">IF(E818&gt;=40%,"X","")</f>
        <v>X</v>
      </c>
      <c r="H818" s="82" t="str">
        <f t="shared" ref="H818:H824" si="61">IF(AND( E818&gt;=30%, E818 &lt;=39.99%),"X","")</f>
        <v/>
      </c>
      <c r="I818" s="83" t="s">
        <v>22</v>
      </c>
      <c r="J818" s="83"/>
      <c r="K818" s="83"/>
      <c r="L818" s="83" t="s">
        <v>151</v>
      </c>
      <c r="M818" s="83"/>
      <c r="N818" s="84">
        <f>SUM(417+52+13+2)</f>
        <v>484</v>
      </c>
      <c r="O818" s="84">
        <v>641</v>
      </c>
      <c r="P818" s="85">
        <v>43983</v>
      </c>
      <c r="U818" s="80"/>
      <c r="V818" s="80"/>
      <c r="W818" s="80"/>
      <c r="AU818" s="141"/>
    </row>
    <row r="819" spans="1:247" s="84" customFormat="1" x14ac:dyDescent="0.25">
      <c r="A819" s="79" t="s">
        <v>1871</v>
      </c>
      <c r="B819" s="84" t="s">
        <v>2244</v>
      </c>
      <c r="C819" s="79" t="s">
        <v>1873</v>
      </c>
      <c r="D819" s="108" t="s">
        <v>2247</v>
      </c>
      <c r="E819" s="80">
        <v>0.53210000000000002</v>
      </c>
      <c r="F819" s="196"/>
      <c r="G819" s="82" t="str">
        <f t="shared" si="60"/>
        <v>X</v>
      </c>
      <c r="H819" s="82" t="str">
        <f t="shared" si="61"/>
        <v/>
      </c>
      <c r="I819" s="83" t="s">
        <v>22</v>
      </c>
      <c r="J819" s="83"/>
      <c r="K819" s="83"/>
      <c r="L819" s="83" t="s">
        <v>151</v>
      </c>
      <c r="M819" s="83"/>
      <c r="N819" s="84">
        <f>SUM(196+33+2+1)</f>
        <v>232</v>
      </c>
      <c r="O819" s="84">
        <v>436</v>
      </c>
      <c r="P819" s="85">
        <v>43983</v>
      </c>
      <c r="U819" s="80"/>
      <c r="V819" s="80"/>
      <c r="W819" s="80"/>
    </row>
    <row r="820" spans="1:247" s="84" customFormat="1" x14ac:dyDescent="0.25">
      <c r="A820" s="79" t="s">
        <v>1871</v>
      </c>
      <c r="B820" s="84" t="s">
        <v>2244</v>
      </c>
      <c r="C820" s="79" t="s">
        <v>1874</v>
      </c>
      <c r="D820" s="108" t="s">
        <v>2246</v>
      </c>
      <c r="E820" s="80">
        <v>0.64539999999999997</v>
      </c>
      <c r="F820" s="196"/>
      <c r="G820" s="82" t="str">
        <f t="shared" si="60"/>
        <v>X</v>
      </c>
      <c r="H820" s="82" t="str">
        <f t="shared" si="61"/>
        <v/>
      </c>
      <c r="I820" s="83" t="s">
        <v>22</v>
      </c>
      <c r="J820" s="83"/>
      <c r="K820" s="83"/>
      <c r="L820" s="83" t="s">
        <v>151</v>
      </c>
      <c r="M820" s="83"/>
      <c r="N820" s="84">
        <f>SUM(265+38+7+3)</f>
        <v>313</v>
      </c>
      <c r="O820" s="84">
        <v>485</v>
      </c>
      <c r="P820" s="85">
        <v>43983</v>
      </c>
      <c r="U820" s="80"/>
      <c r="V820" s="80"/>
      <c r="W820" s="80"/>
    </row>
    <row r="821" spans="1:247" s="127" customFormat="1" x14ac:dyDescent="0.25">
      <c r="A821" s="119"/>
      <c r="B821" s="124"/>
      <c r="C821" s="119"/>
      <c r="D821" s="120" t="s">
        <v>2511</v>
      </c>
      <c r="E821" s="121">
        <f>N821/O821</f>
        <v>0.65877080665813059</v>
      </c>
      <c r="F821" s="258"/>
      <c r="G821" s="122"/>
      <c r="H821" s="122"/>
      <c r="I821" s="123"/>
      <c r="J821" s="123"/>
      <c r="K821" s="123"/>
      <c r="L821" s="123"/>
      <c r="M821" s="123"/>
      <c r="N821" s="124">
        <f>SUM(N818:N820)</f>
        <v>1029</v>
      </c>
      <c r="O821" s="124">
        <f>SUM(O818:O820)</f>
        <v>1562</v>
      </c>
      <c r="P821" s="125"/>
      <c r="Q821" s="124"/>
      <c r="U821" s="126"/>
      <c r="V821" s="126"/>
      <c r="W821" s="126"/>
    </row>
    <row r="822" spans="1:247" s="84" customFormat="1" x14ac:dyDescent="0.25">
      <c r="A822" s="79" t="s">
        <v>898</v>
      </c>
      <c r="B822" s="79" t="s">
        <v>1193</v>
      </c>
      <c r="C822" s="79" t="s">
        <v>900</v>
      </c>
      <c r="D822" s="79" t="s">
        <v>2555</v>
      </c>
      <c r="E822" s="80">
        <v>0.50790000000000002</v>
      </c>
      <c r="F822" s="260"/>
      <c r="G822" s="82" t="str">
        <f t="shared" si="60"/>
        <v>X</v>
      </c>
      <c r="H822" s="82" t="str">
        <f t="shared" si="61"/>
        <v/>
      </c>
      <c r="I822" s="83"/>
      <c r="J822" s="83"/>
      <c r="K822" s="83"/>
      <c r="L822" s="83"/>
      <c r="M822" s="83"/>
      <c r="N822" s="84">
        <v>96</v>
      </c>
      <c r="O822" s="84">
        <v>189</v>
      </c>
      <c r="P822" s="85">
        <v>43984</v>
      </c>
      <c r="U822" s="80"/>
      <c r="V822" s="80"/>
      <c r="W822" s="80"/>
    </row>
    <row r="823" spans="1:247" s="84" customFormat="1" x14ac:dyDescent="0.25">
      <c r="A823" s="79" t="s">
        <v>898</v>
      </c>
      <c r="B823" s="79" t="s">
        <v>1193</v>
      </c>
      <c r="C823" s="79" t="s">
        <v>901</v>
      </c>
      <c r="D823" s="79" t="s">
        <v>2556</v>
      </c>
      <c r="E823" s="80">
        <v>0.48399999999999999</v>
      </c>
      <c r="F823" s="260"/>
      <c r="G823" s="82" t="str">
        <f t="shared" si="60"/>
        <v>X</v>
      </c>
      <c r="H823" s="82" t="str">
        <f t="shared" si="61"/>
        <v/>
      </c>
      <c r="I823" s="83"/>
      <c r="J823" s="83"/>
      <c r="K823" s="83"/>
      <c r="L823" s="83"/>
      <c r="M823" s="83"/>
      <c r="N823" s="84">
        <v>106</v>
      </c>
      <c r="O823" s="84">
        <v>219</v>
      </c>
      <c r="P823" s="85">
        <v>43984</v>
      </c>
      <c r="U823" s="80"/>
      <c r="V823" s="80"/>
      <c r="W823" s="80"/>
    </row>
    <row r="824" spans="1:247" s="84" customFormat="1" x14ac:dyDescent="0.25">
      <c r="A824" s="79" t="s">
        <v>898</v>
      </c>
      <c r="B824" s="79" t="s">
        <v>1193</v>
      </c>
      <c r="C824" s="79" t="s">
        <v>899</v>
      </c>
      <c r="D824" s="79" t="s">
        <v>1615</v>
      </c>
      <c r="E824" s="80">
        <v>0.3775</v>
      </c>
      <c r="F824" s="260"/>
      <c r="G824" s="82" t="str">
        <f t="shared" si="60"/>
        <v/>
      </c>
      <c r="H824" s="82" t="str">
        <f t="shared" si="61"/>
        <v>X</v>
      </c>
      <c r="I824" s="83"/>
      <c r="J824" s="83"/>
      <c r="K824" s="83"/>
      <c r="L824" s="83"/>
      <c r="M824" s="83"/>
      <c r="N824" s="84">
        <v>114</v>
      </c>
      <c r="O824" s="84">
        <v>302</v>
      </c>
      <c r="P824" s="85">
        <v>43984</v>
      </c>
      <c r="U824" s="80"/>
      <c r="V824" s="80"/>
      <c r="W824" s="80"/>
    </row>
    <row r="825" spans="1:247" s="127" customFormat="1" x14ac:dyDescent="0.25">
      <c r="A825" s="119"/>
      <c r="B825" s="119"/>
      <c r="C825" s="119"/>
      <c r="D825" s="120" t="s">
        <v>2511</v>
      </c>
      <c r="E825" s="121">
        <f>N825/O825</f>
        <v>0.44507042253521129</v>
      </c>
      <c r="F825" s="135"/>
      <c r="G825" s="122"/>
      <c r="H825" s="122"/>
      <c r="I825" s="123"/>
      <c r="J825" s="123"/>
      <c r="K825" s="123"/>
      <c r="L825" s="123"/>
      <c r="M825" s="123"/>
      <c r="N825" s="124">
        <f>SUM(N822:N824)</f>
        <v>316</v>
      </c>
      <c r="O825" s="124">
        <f>SUM(O822:O824)</f>
        <v>710</v>
      </c>
      <c r="P825" s="125"/>
      <c r="Q825" s="124"/>
      <c r="U825" s="126"/>
      <c r="V825" s="126"/>
      <c r="W825" s="126"/>
    </row>
    <row r="826" spans="1:247" s="84" customFormat="1" x14ac:dyDescent="0.25">
      <c r="A826" s="79" t="s">
        <v>1671</v>
      </c>
      <c r="B826" s="108" t="s">
        <v>1320</v>
      </c>
      <c r="C826" s="79" t="s">
        <v>1321</v>
      </c>
      <c r="D826" s="108" t="s">
        <v>1322</v>
      </c>
      <c r="E826" s="80">
        <v>0.4148</v>
      </c>
      <c r="F826" s="257">
        <v>888</v>
      </c>
      <c r="G826" s="82" t="str">
        <f t="shared" si="58"/>
        <v>X</v>
      </c>
      <c r="H826" s="82" t="str">
        <f t="shared" si="59"/>
        <v/>
      </c>
      <c r="I826" s="83"/>
      <c r="J826" s="83"/>
      <c r="K826" s="83"/>
      <c r="L826" s="83"/>
      <c r="M826" s="83"/>
      <c r="N826" s="84">
        <v>190</v>
      </c>
      <c r="O826" s="84">
        <v>458</v>
      </c>
      <c r="P826" s="85">
        <v>43986</v>
      </c>
      <c r="U826" s="80"/>
      <c r="V826" s="80"/>
      <c r="W826" s="80"/>
      <c r="AL826" s="88"/>
      <c r="AM826" s="88"/>
    </row>
    <row r="827" spans="1:247" s="84" customFormat="1" x14ac:dyDescent="0.25">
      <c r="A827" s="79" t="s">
        <v>1671</v>
      </c>
      <c r="B827" s="108" t="s">
        <v>1320</v>
      </c>
      <c r="C827" s="79" t="s">
        <v>1323</v>
      </c>
      <c r="D827" s="108" t="s">
        <v>1324</v>
      </c>
      <c r="E827" s="80">
        <v>0.38729999999999998</v>
      </c>
      <c r="F827" s="257"/>
      <c r="G827" s="82" t="str">
        <f t="shared" si="58"/>
        <v/>
      </c>
      <c r="H827" s="82" t="str">
        <f t="shared" si="59"/>
        <v>X</v>
      </c>
      <c r="I827" s="83"/>
      <c r="J827" s="83"/>
      <c r="K827" s="83"/>
      <c r="L827" s="83"/>
      <c r="M827" s="83"/>
      <c r="N827" s="84">
        <v>146</v>
      </c>
      <c r="O827" s="84">
        <v>377</v>
      </c>
      <c r="P827" s="85">
        <v>43986</v>
      </c>
      <c r="U827" s="80"/>
      <c r="V827" s="80"/>
      <c r="W827" s="80"/>
      <c r="AL827" s="88"/>
      <c r="AM827" s="88"/>
    </row>
    <row r="828" spans="1:247" s="88" customFormat="1" x14ac:dyDescent="0.25">
      <c r="A828" s="79" t="s">
        <v>1671</v>
      </c>
      <c r="B828" s="108" t="s">
        <v>1320</v>
      </c>
      <c r="C828" s="79" t="s">
        <v>1325</v>
      </c>
      <c r="D828" s="108" t="s">
        <v>1326</v>
      </c>
      <c r="E828" s="80">
        <v>0.36520000000000002</v>
      </c>
      <c r="F828" s="257"/>
      <c r="G828" s="82" t="str">
        <f t="shared" si="58"/>
        <v/>
      </c>
      <c r="H828" s="82" t="str">
        <f t="shared" si="59"/>
        <v>X</v>
      </c>
      <c r="I828" s="83"/>
      <c r="J828" s="83"/>
      <c r="K828" s="83"/>
      <c r="L828" s="83"/>
      <c r="M828" s="83"/>
      <c r="N828" s="84">
        <v>145</v>
      </c>
      <c r="O828" s="84">
        <v>397</v>
      </c>
      <c r="P828" s="85">
        <v>43986</v>
      </c>
      <c r="Q828" s="84"/>
      <c r="R828" s="84"/>
      <c r="S828" s="84"/>
      <c r="T828" s="84"/>
      <c r="U828" s="80"/>
      <c r="V828" s="80"/>
      <c r="W828" s="80"/>
      <c r="X828" s="84"/>
      <c r="Y828" s="84"/>
      <c r="Z828" s="84"/>
      <c r="AA828" s="84"/>
      <c r="AB828" s="84"/>
      <c r="AC828" s="84"/>
      <c r="AD828" s="84"/>
      <c r="AE828" s="84"/>
      <c r="AF828" s="84"/>
      <c r="AG828" s="84"/>
      <c r="AH828" s="84"/>
      <c r="AI828" s="84"/>
      <c r="AJ828" s="84"/>
      <c r="AK828" s="84"/>
      <c r="AN828" s="84"/>
      <c r="AO828" s="84"/>
      <c r="AP828" s="84"/>
      <c r="AQ828" s="84"/>
      <c r="AR828" s="84"/>
      <c r="AS828" s="84"/>
      <c r="AT828" s="84"/>
      <c r="AU828" s="84"/>
      <c r="AV828" s="84"/>
      <c r="AW828" s="84"/>
      <c r="AX828" s="84"/>
      <c r="AY828" s="84"/>
      <c r="AZ828" s="84"/>
      <c r="BA828" s="84"/>
      <c r="BB828" s="84"/>
      <c r="BC828" s="84"/>
      <c r="BD828" s="84"/>
      <c r="BE828" s="84"/>
      <c r="BF828" s="84"/>
      <c r="BG828" s="84"/>
      <c r="BH828" s="84"/>
      <c r="BI828" s="84"/>
      <c r="BJ828" s="84"/>
      <c r="BK828" s="84"/>
      <c r="BL828" s="84"/>
      <c r="BM828" s="84"/>
      <c r="BN828" s="84"/>
      <c r="BO828" s="84"/>
      <c r="BP828" s="84"/>
      <c r="BQ828" s="84"/>
      <c r="BR828" s="84"/>
      <c r="BS828" s="84"/>
      <c r="BT828" s="84"/>
      <c r="BU828" s="84"/>
      <c r="BV828" s="84"/>
      <c r="BW828" s="84"/>
      <c r="BX828" s="84"/>
      <c r="BY828" s="84"/>
      <c r="BZ828" s="84"/>
      <c r="CA828" s="84"/>
      <c r="CB828" s="84"/>
      <c r="CC828" s="84"/>
      <c r="CD828" s="84"/>
      <c r="CE828" s="84"/>
      <c r="CF828" s="84"/>
      <c r="CG828" s="84"/>
      <c r="CH828" s="84"/>
      <c r="CI828" s="84"/>
      <c r="CJ828" s="84"/>
      <c r="CK828" s="84"/>
      <c r="CL828" s="84"/>
      <c r="CM828" s="84"/>
      <c r="CN828" s="84"/>
      <c r="CO828" s="84"/>
      <c r="CP828" s="84"/>
      <c r="CQ828" s="84"/>
      <c r="CR828" s="84"/>
      <c r="CS828" s="84"/>
      <c r="CT828" s="84"/>
      <c r="CU828" s="84"/>
      <c r="CV828" s="84"/>
      <c r="CW828" s="84"/>
      <c r="CX828" s="84"/>
      <c r="CY828" s="84"/>
      <c r="CZ828" s="84"/>
      <c r="DA828" s="84"/>
      <c r="DB828" s="84"/>
      <c r="DC828" s="84"/>
      <c r="DD828" s="84"/>
      <c r="DE828" s="84"/>
      <c r="DF828" s="84"/>
      <c r="DG828" s="84"/>
      <c r="DH828" s="84"/>
      <c r="DI828" s="84"/>
      <c r="DJ828" s="84"/>
      <c r="DK828" s="84"/>
      <c r="DL828" s="84"/>
      <c r="DM828" s="84"/>
      <c r="DN828" s="84"/>
      <c r="DO828" s="84"/>
      <c r="DP828" s="84"/>
      <c r="DQ828" s="84"/>
      <c r="DR828" s="84"/>
      <c r="DS828" s="84"/>
      <c r="DT828" s="84"/>
      <c r="DU828" s="84"/>
      <c r="DV828" s="84"/>
      <c r="DW828" s="84"/>
      <c r="DX828" s="84"/>
      <c r="DY828" s="84"/>
      <c r="DZ828" s="84"/>
      <c r="EA828" s="84"/>
      <c r="EB828" s="84"/>
      <c r="EC828" s="84"/>
      <c r="ED828" s="84"/>
      <c r="EE828" s="84"/>
      <c r="EF828" s="84"/>
      <c r="EG828" s="84"/>
      <c r="EH828" s="84"/>
      <c r="EI828" s="84"/>
      <c r="EJ828" s="84"/>
      <c r="EK828" s="84"/>
      <c r="EL828" s="84"/>
      <c r="EM828" s="84"/>
      <c r="EN828" s="84"/>
      <c r="EO828" s="84"/>
      <c r="EP828" s="84"/>
      <c r="EQ828" s="84"/>
      <c r="ER828" s="84"/>
      <c r="ES828" s="84"/>
      <c r="ET828" s="84"/>
      <c r="EU828" s="84"/>
      <c r="EV828" s="84"/>
      <c r="EW828" s="84"/>
      <c r="EX828" s="84"/>
      <c r="EY828" s="84"/>
      <c r="EZ828" s="84"/>
      <c r="FA828" s="84"/>
      <c r="FB828" s="84"/>
      <c r="FC828" s="84"/>
      <c r="FD828" s="84"/>
      <c r="FE828" s="84"/>
      <c r="FF828" s="84"/>
      <c r="FG828" s="84"/>
      <c r="FH828" s="84"/>
      <c r="FI828" s="84"/>
      <c r="FJ828" s="84"/>
      <c r="FK828" s="84"/>
      <c r="FL828" s="84"/>
      <c r="FM828" s="84"/>
      <c r="FN828" s="84"/>
      <c r="FO828" s="84"/>
      <c r="FP828" s="84"/>
      <c r="FQ828" s="84"/>
      <c r="FR828" s="84"/>
      <c r="FS828" s="84"/>
      <c r="FT828" s="84"/>
      <c r="FU828" s="84"/>
      <c r="FV828" s="84"/>
      <c r="FW828" s="84"/>
      <c r="FX828" s="84"/>
      <c r="FY828" s="84"/>
      <c r="FZ828" s="84"/>
      <c r="GA828" s="84"/>
      <c r="GB828" s="84"/>
      <c r="GC828" s="84"/>
      <c r="GD828" s="84"/>
      <c r="GE828" s="84"/>
      <c r="GF828" s="84"/>
      <c r="GG828" s="84"/>
      <c r="GH828" s="84"/>
      <c r="GI828" s="84"/>
      <c r="GJ828" s="84"/>
      <c r="GK828" s="84"/>
      <c r="GL828" s="84"/>
      <c r="GM828" s="84"/>
      <c r="GN828" s="84"/>
      <c r="GO828" s="84"/>
      <c r="GP828" s="84"/>
      <c r="GQ828" s="84"/>
      <c r="GR828" s="84"/>
      <c r="GS828" s="84"/>
      <c r="GT828" s="84"/>
      <c r="GU828" s="84"/>
      <c r="GV828" s="84"/>
      <c r="GW828" s="84"/>
      <c r="GX828" s="84"/>
      <c r="GY828" s="84"/>
      <c r="GZ828" s="84"/>
      <c r="HA828" s="84"/>
      <c r="HB828" s="84"/>
      <c r="HC828" s="84"/>
      <c r="HD828" s="84"/>
      <c r="HE828" s="84"/>
      <c r="HF828" s="84"/>
      <c r="HG828" s="84"/>
      <c r="HH828" s="84"/>
      <c r="HI828" s="84"/>
      <c r="HJ828" s="84"/>
      <c r="HK828" s="84"/>
      <c r="HL828" s="84"/>
      <c r="HM828" s="84"/>
      <c r="HN828" s="84"/>
      <c r="HO828" s="84"/>
      <c r="HP828" s="84"/>
      <c r="HQ828" s="84"/>
      <c r="HR828" s="84"/>
      <c r="HS828" s="84"/>
      <c r="HT828" s="84"/>
      <c r="HU828" s="84"/>
      <c r="HV828" s="84"/>
      <c r="HW828" s="84"/>
      <c r="HX828" s="84"/>
      <c r="HY828" s="84"/>
      <c r="HZ828" s="84"/>
      <c r="IA828" s="84"/>
      <c r="IB828" s="84"/>
      <c r="IC828" s="84"/>
      <c r="ID828" s="84"/>
      <c r="IE828" s="84"/>
      <c r="IF828" s="84"/>
      <c r="IG828" s="84"/>
      <c r="IH828" s="84"/>
      <c r="II828" s="84"/>
      <c r="IJ828" s="84"/>
      <c r="IK828" s="84"/>
      <c r="IL828" s="84"/>
      <c r="IM828" s="84"/>
    </row>
    <row r="829" spans="1:247" s="88" customFormat="1" x14ac:dyDescent="0.25">
      <c r="A829" s="79" t="s">
        <v>1671</v>
      </c>
      <c r="B829" s="108" t="s">
        <v>1320</v>
      </c>
      <c r="C829" s="79" t="s">
        <v>1327</v>
      </c>
      <c r="D829" s="108" t="s">
        <v>1328</v>
      </c>
      <c r="E829" s="80">
        <v>0.29609999999999997</v>
      </c>
      <c r="F829" s="196"/>
      <c r="G829" s="82" t="str">
        <f t="shared" si="58"/>
        <v/>
      </c>
      <c r="H829" s="82" t="str">
        <f t="shared" si="59"/>
        <v/>
      </c>
      <c r="I829" s="83"/>
      <c r="J829" s="83"/>
      <c r="K829" s="83"/>
      <c r="L829" s="83"/>
      <c r="M829" s="83"/>
      <c r="N829" s="84">
        <v>151</v>
      </c>
      <c r="O829" s="84">
        <v>510</v>
      </c>
      <c r="P829" s="85">
        <v>43986</v>
      </c>
      <c r="Q829" s="84"/>
      <c r="R829" s="84"/>
      <c r="S829" s="84"/>
      <c r="T829" s="84"/>
      <c r="U829" s="80"/>
      <c r="V829" s="80"/>
      <c r="W829" s="80"/>
      <c r="X829" s="84"/>
      <c r="Y829" s="84"/>
      <c r="Z829" s="84"/>
      <c r="AA829" s="84"/>
      <c r="AB829" s="84"/>
      <c r="AC829" s="84"/>
      <c r="AD829" s="84"/>
      <c r="AE829" s="84"/>
      <c r="AF829" s="84"/>
      <c r="AG829" s="84"/>
      <c r="AH829" s="84"/>
      <c r="AI829" s="84"/>
      <c r="AJ829" s="84"/>
      <c r="AK829" s="84"/>
      <c r="AL829" s="84"/>
      <c r="AM829" s="84"/>
      <c r="AN829" s="84"/>
      <c r="AO829" s="84"/>
      <c r="AP829" s="84"/>
      <c r="AQ829" s="84"/>
      <c r="AR829" s="84"/>
      <c r="AS829" s="84"/>
      <c r="AT829" s="84"/>
      <c r="AU829" s="84"/>
      <c r="AV829" s="84"/>
      <c r="AW829" s="84"/>
      <c r="AX829" s="84"/>
      <c r="AY829" s="84"/>
      <c r="AZ829" s="84"/>
      <c r="BA829" s="84"/>
      <c r="BB829" s="84"/>
      <c r="BC829" s="84"/>
      <c r="BD829" s="84"/>
      <c r="BE829" s="84"/>
      <c r="BF829" s="84"/>
      <c r="BG829" s="84"/>
      <c r="BH829" s="84"/>
      <c r="BI829" s="84"/>
      <c r="BJ829" s="84"/>
      <c r="BK829" s="84"/>
      <c r="BL829" s="84"/>
      <c r="BM829" s="84"/>
      <c r="BN829" s="84"/>
      <c r="BO829" s="84"/>
      <c r="BP829" s="84"/>
      <c r="BQ829" s="84"/>
      <c r="BR829" s="84"/>
      <c r="BS829" s="84"/>
      <c r="BT829" s="84"/>
      <c r="BU829" s="84"/>
      <c r="BV829" s="84"/>
      <c r="BW829" s="84"/>
      <c r="BX829" s="84"/>
      <c r="BY829" s="84"/>
      <c r="BZ829" s="84"/>
      <c r="CA829" s="84"/>
      <c r="CB829" s="84"/>
      <c r="CC829" s="84"/>
      <c r="CD829" s="84"/>
      <c r="CE829" s="84"/>
      <c r="CF829" s="84"/>
      <c r="CG829" s="84"/>
      <c r="CH829" s="84"/>
      <c r="CI829" s="84"/>
      <c r="CJ829" s="84"/>
      <c r="CK829" s="84"/>
      <c r="CL829" s="84"/>
      <c r="CM829" s="84"/>
      <c r="CN829" s="84"/>
      <c r="CO829" s="84"/>
      <c r="CP829" s="84"/>
      <c r="CQ829" s="84"/>
      <c r="CR829" s="84"/>
      <c r="CS829" s="84"/>
      <c r="CT829" s="84"/>
      <c r="CU829" s="84"/>
      <c r="CV829" s="84"/>
      <c r="CW829" s="84"/>
      <c r="CX829" s="84"/>
      <c r="CY829" s="84"/>
      <c r="CZ829" s="84"/>
      <c r="DA829" s="84"/>
      <c r="DB829" s="84"/>
      <c r="DC829" s="84"/>
      <c r="DD829" s="84"/>
      <c r="DE829" s="84"/>
      <c r="DF829" s="84"/>
      <c r="DG829" s="84"/>
      <c r="DH829" s="84"/>
      <c r="DI829" s="84"/>
      <c r="DJ829" s="84"/>
      <c r="DK829" s="84"/>
      <c r="DL829" s="84"/>
      <c r="DM829" s="84"/>
      <c r="DN829" s="84"/>
      <c r="DO829" s="84"/>
      <c r="DP829" s="84"/>
      <c r="DQ829" s="84"/>
      <c r="DR829" s="84"/>
      <c r="DS829" s="84"/>
      <c r="DT829" s="84"/>
      <c r="DU829" s="84"/>
      <c r="DV829" s="84"/>
      <c r="DW829" s="84"/>
      <c r="DX829" s="84"/>
      <c r="DY829" s="84"/>
      <c r="DZ829" s="84"/>
      <c r="EA829" s="84"/>
      <c r="EB829" s="84"/>
      <c r="EC829" s="84"/>
      <c r="ED829" s="84"/>
      <c r="EE829" s="84"/>
      <c r="EF829" s="84"/>
      <c r="EG829" s="84"/>
      <c r="EH829" s="84"/>
      <c r="EI829" s="84"/>
      <c r="EJ829" s="84"/>
      <c r="EK829" s="84"/>
      <c r="EL829" s="84"/>
      <c r="EM829" s="84"/>
      <c r="EN829" s="84"/>
      <c r="EO829" s="84"/>
      <c r="EP829" s="84"/>
      <c r="EQ829" s="84"/>
      <c r="ER829" s="84"/>
      <c r="ES829" s="84"/>
      <c r="ET829" s="84"/>
      <c r="EU829" s="84"/>
      <c r="EV829" s="84"/>
      <c r="EW829" s="84"/>
      <c r="EX829" s="84"/>
      <c r="EY829" s="84"/>
      <c r="EZ829" s="84"/>
      <c r="FA829" s="84"/>
      <c r="FB829" s="84"/>
      <c r="FC829" s="84"/>
      <c r="FD829" s="84"/>
      <c r="FE829" s="84"/>
      <c r="FF829" s="84"/>
      <c r="FG829" s="84"/>
      <c r="FH829" s="84"/>
      <c r="FI829" s="84"/>
      <c r="FJ829" s="84"/>
      <c r="FK829" s="84"/>
      <c r="FL829" s="84"/>
      <c r="FM829" s="84"/>
      <c r="FN829" s="84"/>
      <c r="FO829" s="84"/>
      <c r="FP829" s="84"/>
      <c r="FQ829" s="84"/>
      <c r="FR829" s="84"/>
      <c r="FS829" s="84"/>
      <c r="FT829" s="84"/>
      <c r="FU829" s="84"/>
      <c r="FV829" s="84"/>
      <c r="FW829" s="84"/>
      <c r="FX829" s="84"/>
      <c r="FY829" s="84"/>
      <c r="FZ829" s="84"/>
      <c r="GA829" s="84"/>
      <c r="GB829" s="84"/>
      <c r="GC829" s="84"/>
      <c r="GD829" s="84"/>
      <c r="GE829" s="84"/>
      <c r="GF829" s="84"/>
      <c r="GG829" s="84"/>
      <c r="GH829" s="84"/>
      <c r="GI829" s="84"/>
      <c r="GJ829" s="84"/>
      <c r="GK829" s="84"/>
      <c r="GL829" s="84"/>
      <c r="GM829" s="84"/>
      <c r="GN829" s="84"/>
      <c r="GO829" s="84"/>
      <c r="GP829" s="84"/>
      <c r="GQ829" s="84"/>
      <c r="GR829" s="84"/>
      <c r="GS829" s="84"/>
      <c r="GT829" s="84"/>
      <c r="GU829" s="84"/>
      <c r="GV829" s="84"/>
      <c r="GW829" s="84"/>
      <c r="GX829" s="84"/>
      <c r="GY829" s="84"/>
      <c r="GZ829" s="84"/>
      <c r="HA829" s="84"/>
      <c r="HB829" s="84"/>
      <c r="HC829" s="84"/>
      <c r="HD829" s="84"/>
      <c r="HE829" s="84"/>
      <c r="HF829" s="84"/>
      <c r="HG829" s="84"/>
      <c r="HH829" s="84"/>
      <c r="HI829" s="84"/>
      <c r="HJ829" s="84"/>
      <c r="HK829" s="84"/>
      <c r="HL829" s="84"/>
      <c r="HM829" s="84"/>
      <c r="HN829" s="84"/>
      <c r="HO829" s="84"/>
      <c r="HP829" s="84"/>
      <c r="HQ829" s="84"/>
      <c r="HR829" s="84"/>
      <c r="HS829" s="84"/>
      <c r="HT829" s="84"/>
      <c r="HU829" s="84"/>
      <c r="HV829" s="84"/>
      <c r="HW829" s="84"/>
      <c r="HX829" s="84"/>
      <c r="HY829" s="84"/>
      <c r="HZ829" s="84"/>
      <c r="IA829" s="84"/>
      <c r="IB829" s="84"/>
      <c r="IC829" s="84"/>
      <c r="ID829" s="84"/>
      <c r="IE829" s="84"/>
      <c r="IF829" s="84"/>
      <c r="IG829" s="84"/>
      <c r="IH829" s="84"/>
      <c r="II829" s="84"/>
      <c r="IJ829" s="84"/>
      <c r="IK829" s="84"/>
      <c r="IL829" s="84"/>
      <c r="IM829" s="84"/>
    </row>
    <row r="830" spans="1:247" s="88" customFormat="1" x14ac:dyDescent="0.25">
      <c r="A830" s="79" t="s">
        <v>1671</v>
      </c>
      <c r="B830" s="108" t="s">
        <v>1320</v>
      </c>
      <c r="C830" s="79" t="s">
        <v>1329</v>
      </c>
      <c r="D830" s="108" t="s">
        <v>1330</v>
      </c>
      <c r="E830" s="80">
        <v>0</v>
      </c>
      <c r="F830" s="196"/>
      <c r="G830" s="82" t="str">
        <f t="shared" si="58"/>
        <v/>
      </c>
      <c r="H830" s="82" t="str">
        <f t="shared" si="59"/>
        <v/>
      </c>
      <c r="I830" s="83"/>
      <c r="J830" s="83"/>
      <c r="K830" s="83"/>
      <c r="L830" s="83"/>
      <c r="M830" s="83"/>
      <c r="N830" s="84">
        <v>0</v>
      </c>
      <c r="O830" s="84">
        <v>11</v>
      </c>
      <c r="P830" s="85">
        <v>43986</v>
      </c>
      <c r="Q830" s="84"/>
      <c r="R830" s="84"/>
      <c r="S830" s="84"/>
      <c r="T830" s="84"/>
      <c r="U830" s="80"/>
      <c r="V830" s="80"/>
      <c r="W830" s="80"/>
      <c r="X830" s="84"/>
      <c r="Y830" s="84"/>
      <c r="Z830" s="84"/>
      <c r="AA830" s="84"/>
      <c r="AB830" s="84"/>
      <c r="AC830" s="84"/>
      <c r="AD830" s="84"/>
      <c r="AE830" s="84"/>
      <c r="AF830" s="84"/>
      <c r="AG830" s="84"/>
      <c r="AH830" s="84"/>
      <c r="AI830" s="84"/>
      <c r="AJ830" s="84"/>
      <c r="AK830" s="84"/>
      <c r="AL830" s="84"/>
      <c r="AM830" s="84"/>
      <c r="AN830" s="84"/>
      <c r="AO830" s="84"/>
      <c r="AP830" s="84"/>
      <c r="AQ830" s="84"/>
      <c r="AR830" s="84"/>
      <c r="AS830" s="84"/>
      <c r="AT830" s="84"/>
      <c r="AU830" s="84"/>
      <c r="AV830" s="191"/>
      <c r="AW830" s="84"/>
      <c r="AX830" s="84"/>
      <c r="AY830" s="84"/>
      <c r="AZ830" s="84"/>
      <c r="BA830" s="84"/>
      <c r="BB830" s="84"/>
      <c r="BC830" s="84"/>
      <c r="BD830" s="84"/>
      <c r="BE830" s="84"/>
      <c r="BF830" s="84"/>
      <c r="BG830" s="84"/>
      <c r="BH830" s="84"/>
      <c r="BI830" s="84"/>
      <c r="BJ830" s="84"/>
      <c r="BK830" s="84"/>
      <c r="BL830" s="84"/>
      <c r="BM830" s="84"/>
      <c r="BN830" s="84"/>
      <c r="BO830" s="84"/>
      <c r="BP830" s="84"/>
      <c r="BQ830" s="84"/>
      <c r="BR830" s="84"/>
      <c r="BS830" s="84"/>
      <c r="BT830" s="84"/>
      <c r="BU830" s="84"/>
      <c r="BV830" s="84"/>
      <c r="BW830" s="84"/>
      <c r="BX830" s="84"/>
      <c r="BY830" s="84"/>
      <c r="BZ830" s="84"/>
      <c r="CA830" s="84"/>
      <c r="CB830" s="84"/>
      <c r="CC830" s="84"/>
      <c r="CD830" s="84"/>
      <c r="CE830" s="84"/>
      <c r="CF830" s="84"/>
      <c r="CG830" s="84"/>
      <c r="CH830" s="84"/>
      <c r="CI830" s="84"/>
      <c r="CJ830" s="84"/>
      <c r="CK830" s="84"/>
      <c r="CL830" s="84"/>
      <c r="CM830" s="84"/>
      <c r="CN830" s="84"/>
      <c r="CO830" s="84"/>
      <c r="CP830" s="84"/>
      <c r="CQ830" s="84"/>
      <c r="CR830" s="84"/>
      <c r="CS830" s="84"/>
      <c r="CT830" s="84"/>
      <c r="CU830" s="84"/>
      <c r="CV830" s="84"/>
      <c r="CW830" s="84"/>
      <c r="CX830" s="84"/>
      <c r="CY830" s="84"/>
      <c r="CZ830" s="84"/>
      <c r="DA830" s="84"/>
      <c r="DB830" s="84"/>
      <c r="DC830" s="84"/>
      <c r="DD830" s="84"/>
      <c r="DE830" s="84"/>
      <c r="DF830" s="84"/>
      <c r="DG830" s="84"/>
      <c r="DH830" s="84"/>
      <c r="DI830" s="84"/>
      <c r="DJ830" s="84"/>
      <c r="DK830" s="84"/>
      <c r="DL830" s="84"/>
      <c r="DM830" s="84"/>
      <c r="DN830" s="84"/>
      <c r="DO830" s="84"/>
      <c r="DP830" s="84"/>
      <c r="DQ830" s="84"/>
      <c r="DR830" s="84"/>
      <c r="DS830" s="84"/>
      <c r="DT830" s="84"/>
      <c r="DU830" s="84"/>
      <c r="DV830" s="84"/>
      <c r="DW830" s="84"/>
      <c r="DX830" s="84"/>
      <c r="DY830" s="84"/>
      <c r="DZ830" s="84"/>
      <c r="EA830" s="84"/>
      <c r="EB830" s="84"/>
      <c r="EC830" s="84"/>
      <c r="ED830" s="84"/>
      <c r="EE830" s="84"/>
      <c r="EF830" s="84"/>
      <c r="EG830" s="84"/>
      <c r="EH830" s="84"/>
      <c r="EI830" s="84"/>
      <c r="EJ830" s="84"/>
      <c r="EK830" s="84"/>
      <c r="EL830" s="84"/>
      <c r="EM830" s="84"/>
      <c r="EN830" s="84"/>
      <c r="EO830" s="84"/>
      <c r="EP830" s="84"/>
      <c r="EQ830" s="84"/>
      <c r="ER830" s="84"/>
      <c r="ES830" s="84"/>
      <c r="ET830" s="84"/>
      <c r="EU830" s="84"/>
      <c r="EV830" s="84"/>
      <c r="EW830" s="84"/>
      <c r="EX830" s="84"/>
      <c r="EY830" s="84"/>
      <c r="EZ830" s="84"/>
      <c r="FA830" s="84"/>
      <c r="FB830" s="84"/>
      <c r="FC830" s="84"/>
      <c r="FD830" s="84"/>
      <c r="FE830" s="84"/>
      <c r="FF830" s="84"/>
      <c r="FG830" s="84"/>
      <c r="FH830" s="84"/>
      <c r="FI830" s="84"/>
      <c r="FJ830" s="84"/>
      <c r="FK830" s="84"/>
      <c r="FL830" s="84"/>
      <c r="FM830" s="84"/>
      <c r="FN830" s="84"/>
      <c r="FO830" s="84"/>
      <c r="FP830" s="84"/>
      <c r="FQ830" s="84"/>
      <c r="FR830" s="84"/>
      <c r="FS830" s="84"/>
      <c r="FT830" s="84"/>
      <c r="FU830" s="84"/>
      <c r="FV830" s="84"/>
      <c r="FW830" s="84"/>
      <c r="FX830" s="84"/>
      <c r="FY830" s="84"/>
      <c r="FZ830" s="84"/>
      <c r="GA830" s="84"/>
      <c r="GB830" s="84"/>
      <c r="GC830" s="84"/>
      <c r="GD830" s="84"/>
      <c r="GE830" s="84"/>
      <c r="GF830" s="84"/>
      <c r="GG830" s="84"/>
      <c r="GH830" s="84"/>
      <c r="GI830" s="84"/>
      <c r="GJ830" s="84"/>
      <c r="GK830" s="84"/>
      <c r="GL830" s="84"/>
      <c r="GM830" s="84"/>
      <c r="GN830" s="84"/>
      <c r="GO830" s="84"/>
      <c r="GP830" s="84"/>
      <c r="GQ830" s="84"/>
      <c r="GR830" s="84"/>
      <c r="GS830" s="84"/>
      <c r="GT830" s="84"/>
      <c r="GU830" s="84"/>
      <c r="GV830" s="84"/>
      <c r="GW830" s="84"/>
      <c r="GX830" s="84"/>
      <c r="GY830" s="84"/>
      <c r="GZ830" s="84"/>
      <c r="HA830" s="84"/>
      <c r="HB830" s="84"/>
      <c r="HC830" s="84"/>
      <c r="HD830" s="84"/>
      <c r="HE830" s="84"/>
      <c r="HF830" s="84"/>
      <c r="HG830" s="84"/>
      <c r="HH830" s="84"/>
      <c r="HI830" s="84"/>
      <c r="HJ830" s="84"/>
      <c r="HK830" s="84"/>
      <c r="HL830" s="84"/>
      <c r="HM830" s="84"/>
      <c r="HN830" s="84"/>
      <c r="HO830" s="84"/>
      <c r="HP830" s="84"/>
      <c r="HQ830" s="84"/>
      <c r="HR830" s="84"/>
      <c r="HS830" s="84"/>
      <c r="HT830" s="84"/>
      <c r="HU830" s="84"/>
      <c r="HV830" s="84"/>
      <c r="HW830" s="84"/>
      <c r="HX830" s="84"/>
      <c r="HY830" s="84"/>
      <c r="HZ830" s="84"/>
      <c r="IA830" s="84"/>
      <c r="IB830" s="84"/>
      <c r="IC830" s="84"/>
      <c r="ID830" s="84"/>
      <c r="IE830" s="84"/>
      <c r="IF830" s="84"/>
      <c r="IG830" s="84"/>
      <c r="IH830" s="84"/>
      <c r="II830" s="84"/>
      <c r="IJ830" s="84"/>
      <c r="IK830" s="84"/>
      <c r="IL830" s="84"/>
      <c r="IM830" s="84"/>
    </row>
    <row r="831" spans="1:247" s="136" customFormat="1" x14ac:dyDescent="0.25">
      <c r="A831" s="119"/>
      <c r="B831" s="120"/>
      <c r="C831" s="119"/>
      <c r="D831" s="120" t="s">
        <v>2511</v>
      </c>
      <c r="E831" s="121">
        <f>N831/O831</f>
        <v>0.3605248146035368</v>
      </c>
      <c r="F831" s="258"/>
      <c r="G831" s="122"/>
      <c r="H831" s="122"/>
      <c r="I831" s="123"/>
      <c r="J831" s="123"/>
      <c r="K831" s="123"/>
      <c r="L831" s="123"/>
      <c r="M831" s="123"/>
      <c r="N831" s="124">
        <f>SUM(N826:N830)</f>
        <v>632</v>
      </c>
      <c r="O831" s="124">
        <f>SUM(O826:O830)</f>
        <v>1753</v>
      </c>
      <c r="P831" s="125"/>
      <c r="Q831" s="124"/>
      <c r="R831" s="127"/>
      <c r="S831" s="127"/>
      <c r="T831" s="127"/>
      <c r="U831" s="126"/>
      <c r="V831" s="126"/>
      <c r="W831" s="126"/>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94"/>
      <c r="AW831" s="127"/>
      <c r="AX831" s="127"/>
      <c r="AY831" s="127"/>
      <c r="AZ831" s="127"/>
      <c r="BA831" s="127"/>
      <c r="BB831" s="127"/>
      <c r="BC831" s="127"/>
      <c r="BD831" s="127"/>
      <c r="BE831" s="127"/>
      <c r="BF831" s="127"/>
      <c r="BG831" s="127"/>
      <c r="BH831" s="127"/>
      <c r="BI831" s="127"/>
      <c r="BJ831" s="127"/>
      <c r="BK831" s="127"/>
      <c r="BL831" s="127"/>
      <c r="BM831" s="127"/>
      <c r="BN831" s="127"/>
      <c r="BO831" s="127"/>
      <c r="BP831" s="127"/>
      <c r="BQ831" s="127"/>
      <c r="BR831" s="127"/>
      <c r="BS831" s="127"/>
      <c r="BT831" s="127"/>
      <c r="BU831" s="127"/>
      <c r="BV831" s="127"/>
      <c r="BW831" s="127"/>
      <c r="BX831" s="127"/>
      <c r="BY831" s="127"/>
      <c r="BZ831" s="127"/>
      <c r="CA831" s="127"/>
      <c r="CB831" s="127"/>
      <c r="CC831" s="127"/>
      <c r="CD831" s="127"/>
      <c r="CE831" s="127"/>
      <c r="CF831" s="127"/>
      <c r="CG831" s="127"/>
      <c r="CH831" s="127"/>
      <c r="CI831" s="127"/>
      <c r="CJ831" s="127"/>
      <c r="CK831" s="127"/>
      <c r="CL831" s="127"/>
      <c r="CM831" s="127"/>
      <c r="CN831" s="127"/>
      <c r="CO831" s="127"/>
      <c r="CP831" s="127"/>
      <c r="CQ831" s="127"/>
      <c r="CR831" s="127"/>
      <c r="CS831" s="127"/>
      <c r="CT831" s="127"/>
      <c r="CU831" s="127"/>
      <c r="CV831" s="127"/>
      <c r="CW831" s="127"/>
      <c r="CX831" s="127"/>
      <c r="CY831" s="127"/>
      <c r="CZ831" s="127"/>
      <c r="DA831" s="127"/>
      <c r="DB831" s="127"/>
      <c r="DC831" s="127"/>
      <c r="DD831" s="127"/>
      <c r="DE831" s="127"/>
      <c r="DF831" s="127"/>
      <c r="DG831" s="127"/>
      <c r="DH831" s="127"/>
      <c r="DI831" s="127"/>
      <c r="DJ831" s="127"/>
      <c r="DK831" s="127"/>
      <c r="DL831" s="127"/>
      <c r="DM831" s="127"/>
      <c r="DN831" s="127"/>
      <c r="DO831" s="127"/>
      <c r="DP831" s="127"/>
      <c r="DQ831" s="127"/>
      <c r="DR831" s="127"/>
      <c r="DS831" s="127"/>
      <c r="DT831" s="127"/>
      <c r="DU831" s="127"/>
      <c r="DV831" s="127"/>
      <c r="DW831" s="127"/>
      <c r="DX831" s="127"/>
      <c r="DY831" s="127"/>
      <c r="DZ831" s="127"/>
      <c r="EA831" s="127"/>
      <c r="EB831" s="127"/>
      <c r="EC831" s="127"/>
      <c r="ED831" s="127"/>
      <c r="EE831" s="127"/>
      <c r="EF831" s="127"/>
      <c r="EG831" s="127"/>
      <c r="EH831" s="127"/>
      <c r="EI831" s="127"/>
      <c r="EJ831" s="127"/>
      <c r="EK831" s="127"/>
      <c r="EL831" s="127"/>
      <c r="EM831" s="127"/>
      <c r="EN831" s="127"/>
      <c r="EO831" s="127"/>
      <c r="EP831" s="127"/>
      <c r="EQ831" s="127"/>
      <c r="ER831" s="127"/>
      <c r="ES831" s="127"/>
      <c r="ET831" s="127"/>
      <c r="EU831" s="127"/>
      <c r="EV831" s="127"/>
      <c r="EW831" s="127"/>
      <c r="EX831" s="127"/>
      <c r="EY831" s="127"/>
      <c r="EZ831" s="127"/>
      <c r="FA831" s="127"/>
      <c r="FB831" s="127"/>
      <c r="FC831" s="127"/>
      <c r="FD831" s="127"/>
      <c r="FE831" s="127"/>
      <c r="FF831" s="127"/>
      <c r="FG831" s="127"/>
      <c r="FH831" s="127"/>
      <c r="FI831" s="127"/>
      <c r="FJ831" s="127"/>
      <c r="FK831" s="127"/>
      <c r="FL831" s="127"/>
      <c r="FM831" s="127"/>
      <c r="FN831" s="127"/>
      <c r="FO831" s="127"/>
      <c r="FP831" s="127"/>
      <c r="FQ831" s="127"/>
      <c r="FR831" s="127"/>
      <c r="FS831" s="127"/>
      <c r="FT831" s="127"/>
      <c r="FU831" s="127"/>
      <c r="FV831" s="127"/>
      <c r="FW831" s="127"/>
      <c r="FX831" s="127"/>
      <c r="FY831" s="127"/>
      <c r="FZ831" s="127"/>
      <c r="GA831" s="127"/>
      <c r="GB831" s="127"/>
      <c r="GC831" s="127"/>
      <c r="GD831" s="127"/>
      <c r="GE831" s="127"/>
      <c r="GF831" s="127"/>
      <c r="GG831" s="127"/>
      <c r="GH831" s="127"/>
      <c r="GI831" s="127"/>
      <c r="GJ831" s="127"/>
      <c r="GK831" s="127"/>
      <c r="GL831" s="127"/>
      <c r="GM831" s="127"/>
      <c r="GN831" s="127"/>
      <c r="GO831" s="127"/>
      <c r="GP831" s="127"/>
      <c r="GQ831" s="127"/>
      <c r="GR831" s="127"/>
      <c r="GS831" s="127"/>
      <c r="GT831" s="127"/>
      <c r="GU831" s="127"/>
      <c r="GV831" s="127"/>
      <c r="GW831" s="127"/>
      <c r="GX831" s="127"/>
      <c r="GY831" s="127"/>
      <c r="GZ831" s="127"/>
      <c r="HA831" s="127"/>
      <c r="HB831" s="127"/>
      <c r="HC831" s="127"/>
      <c r="HD831" s="127"/>
      <c r="HE831" s="127"/>
      <c r="HF831" s="127"/>
      <c r="HG831" s="127"/>
      <c r="HH831" s="127"/>
      <c r="HI831" s="127"/>
      <c r="HJ831" s="127"/>
      <c r="HK831" s="127"/>
      <c r="HL831" s="127"/>
      <c r="HM831" s="127"/>
      <c r="HN831" s="127"/>
      <c r="HO831" s="127"/>
      <c r="HP831" s="127"/>
      <c r="HQ831" s="127"/>
      <c r="HR831" s="127"/>
      <c r="HS831" s="127"/>
      <c r="HT831" s="127"/>
      <c r="HU831" s="127"/>
      <c r="HV831" s="127"/>
      <c r="HW831" s="127"/>
      <c r="HX831" s="127"/>
      <c r="HY831" s="127"/>
      <c r="HZ831" s="127"/>
      <c r="IA831" s="127"/>
      <c r="IB831" s="127"/>
      <c r="IC831" s="127"/>
      <c r="ID831" s="127"/>
      <c r="IE831" s="127"/>
      <c r="IF831" s="127"/>
      <c r="IG831" s="127"/>
      <c r="IH831" s="127"/>
      <c r="II831" s="127"/>
      <c r="IJ831" s="127"/>
      <c r="IK831" s="127"/>
      <c r="IL831" s="127"/>
      <c r="IM831" s="127"/>
    </row>
    <row r="832" spans="1:247" s="84" customFormat="1" x14ac:dyDescent="0.25">
      <c r="A832" s="79" t="s">
        <v>489</v>
      </c>
      <c r="B832" s="79" t="s">
        <v>490</v>
      </c>
      <c r="C832" s="86" t="s">
        <v>491</v>
      </c>
      <c r="D832" s="79" t="s">
        <v>2581</v>
      </c>
      <c r="E832" s="87">
        <v>0.41889999999999999</v>
      </c>
      <c r="F832" s="260"/>
      <c r="G832" s="82" t="str">
        <f t="shared" si="58"/>
        <v>X</v>
      </c>
      <c r="H832" s="82" t="str">
        <f t="shared" si="59"/>
        <v/>
      </c>
      <c r="I832" s="83"/>
      <c r="J832" s="83"/>
      <c r="K832" s="83"/>
      <c r="L832" s="83"/>
      <c r="M832" s="83"/>
      <c r="N832" s="84">
        <v>142</v>
      </c>
      <c r="O832" s="84">
        <v>339</v>
      </c>
      <c r="P832" s="85">
        <v>43951</v>
      </c>
      <c r="U832" s="80"/>
      <c r="V832" s="80"/>
      <c r="W832" s="80"/>
      <c r="AV832" s="191"/>
    </row>
    <row r="833" spans="1:53" s="84" customFormat="1" x14ac:dyDescent="0.25">
      <c r="A833" s="79" t="s">
        <v>489</v>
      </c>
      <c r="B833" s="79" t="s">
        <v>490</v>
      </c>
      <c r="C833" s="86" t="s">
        <v>492</v>
      </c>
      <c r="D833" s="79" t="s">
        <v>493</v>
      </c>
      <c r="E833" s="87">
        <v>0.24299999999999999</v>
      </c>
      <c r="F833" s="260"/>
      <c r="G833" s="82"/>
      <c r="H833" s="82"/>
      <c r="I833" s="83"/>
      <c r="J833" s="83"/>
      <c r="K833" s="83"/>
      <c r="L833" s="83"/>
      <c r="M833" s="83"/>
      <c r="N833" s="84">
        <v>61</v>
      </c>
      <c r="O833" s="84">
        <v>251</v>
      </c>
      <c r="P833" s="85">
        <v>43951</v>
      </c>
      <c r="U833" s="80"/>
      <c r="V833" s="80"/>
      <c r="W833" s="80"/>
      <c r="AV833" s="141"/>
    </row>
    <row r="834" spans="1:53" s="84" customFormat="1" x14ac:dyDescent="0.25">
      <c r="A834" s="79" t="s">
        <v>489</v>
      </c>
      <c r="B834" s="79" t="s">
        <v>490</v>
      </c>
      <c r="C834" s="86" t="s">
        <v>494</v>
      </c>
      <c r="D834" s="79" t="s">
        <v>495</v>
      </c>
      <c r="E834" s="87">
        <v>0.32450000000000001</v>
      </c>
      <c r="F834" s="260"/>
      <c r="G834" s="82" t="str">
        <f t="shared" ref="G834:G865" si="62">IF(E834&gt;=40%,"X","")</f>
        <v/>
      </c>
      <c r="H834" s="82" t="str">
        <f t="shared" ref="H834:H865" si="63">IF(AND( E834&gt;=30%, E834 &lt;=39.99%),"X","")</f>
        <v>X</v>
      </c>
      <c r="I834" s="83"/>
      <c r="J834" s="83"/>
      <c r="K834" s="83"/>
      <c r="L834" s="83"/>
      <c r="M834" s="83"/>
      <c r="N834" s="84">
        <v>49</v>
      </c>
      <c r="O834" s="84">
        <v>151</v>
      </c>
      <c r="P834" s="85">
        <v>43951</v>
      </c>
      <c r="U834" s="80"/>
      <c r="V834" s="80"/>
      <c r="W834" s="80"/>
      <c r="AO834" s="88"/>
      <c r="AW834" s="191"/>
      <c r="AX834" s="191"/>
    </row>
    <row r="835" spans="1:53" s="127" customFormat="1" x14ac:dyDescent="0.25">
      <c r="A835" s="119"/>
      <c r="B835" s="119"/>
      <c r="C835" s="128"/>
      <c r="D835" s="120" t="s">
        <v>2511</v>
      </c>
      <c r="E835" s="129">
        <f>N835/O835</f>
        <v>0.34008097165991902</v>
      </c>
      <c r="F835" s="135"/>
      <c r="G835" s="122"/>
      <c r="H835" s="122"/>
      <c r="I835" s="123"/>
      <c r="J835" s="123"/>
      <c r="K835" s="123"/>
      <c r="L835" s="123"/>
      <c r="M835" s="123"/>
      <c r="N835" s="124">
        <f>SUM(N832:N834)</f>
        <v>252</v>
      </c>
      <c r="O835" s="124">
        <f>SUM(O832:O834)</f>
        <v>741</v>
      </c>
      <c r="P835" s="125"/>
      <c r="Q835" s="124"/>
      <c r="U835" s="126"/>
      <c r="V835" s="126"/>
      <c r="W835" s="126"/>
      <c r="AO835" s="136"/>
      <c r="AW835" s="194"/>
      <c r="AX835" s="194"/>
    </row>
    <row r="836" spans="1:53" s="84" customFormat="1" x14ac:dyDescent="0.25">
      <c r="A836" s="79" t="s">
        <v>1018</v>
      </c>
      <c r="B836" s="79" t="s">
        <v>1194</v>
      </c>
      <c r="C836" s="79" t="s">
        <v>1017</v>
      </c>
      <c r="D836" s="79" t="s">
        <v>1617</v>
      </c>
      <c r="E836" s="80">
        <v>0.48820000000000002</v>
      </c>
      <c r="F836" s="260"/>
      <c r="G836" s="82" t="str">
        <f t="shared" si="62"/>
        <v>X</v>
      </c>
      <c r="H836" s="82" t="str">
        <f t="shared" si="63"/>
        <v/>
      </c>
      <c r="I836" s="83"/>
      <c r="J836" s="83"/>
      <c r="K836" s="83"/>
      <c r="L836" s="83"/>
      <c r="M836" s="83"/>
      <c r="N836" s="84">
        <v>83</v>
      </c>
      <c r="O836" s="84">
        <v>170</v>
      </c>
      <c r="P836" s="85">
        <v>43985</v>
      </c>
      <c r="U836" s="80"/>
      <c r="V836" s="80"/>
      <c r="W836" s="80"/>
      <c r="AO836" s="88"/>
      <c r="AW836" s="191"/>
      <c r="AX836" s="191"/>
    </row>
    <row r="837" spans="1:53" s="84" customFormat="1" x14ac:dyDescent="0.25">
      <c r="A837" s="79" t="s">
        <v>1018</v>
      </c>
      <c r="B837" s="79" t="s">
        <v>1194</v>
      </c>
      <c r="C837" s="79" t="s">
        <v>1019</v>
      </c>
      <c r="D837" s="79" t="s">
        <v>1616</v>
      </c>
      <c r="E837" s="80">
        <v>0.41220000000000001</v>
      </c>
      <c r="F837" s="260"/>
      <c r="G837" s="82" t="str">
        <f t="shared" si="62"/>
        <v>X</v>
      </c>
      <c r="H837" s="82" t="str">
        <f t="shared" si="63"/>
        <v/>
      </c>
      <c r="I837" s="83"/>
      <c r="J837" s="83"/>
      <c r="K837" s="83"/>
      <c r="L837" s="83"/>
      <c r="M837" s="83"/>
      <c r="N837" s="84">
        <v>122</v>
      </c>
      <c r="O837" s="84">
        <v>296</v>
      </c>
      <c r="P837" s="85">
        <v>43985</v>
      </c>
      <c r="U837" s="80"/>
      <c r="V837" s="80"/>
      <c r="W837" s="80"/>
      <c r="AO837" s="88"/>
      <c r="AW837" s="141"/>
      <c r="AX837" s="141"/>
    </row>
    <row r="838" spans="1:53" s="84" customFormat="1" x14ac:dyDescent="0.25">
      <c r="A838" s="79" t="s">
        <v>1018</v>
      </c>
      <c r="B838" s="79" t="s">
        <v>1194</v>
      </c>
      <c r="C838" s="79" t="s">
        <v>1020</v>
      </c>
      <c r="D838" s="79" t="s">
        <v>1618</v>
      </c>
      <c r="E838" s="80">
        <v>0.33860000000000001</v>
      </c>
      <c r="F838" s="260"/>
      <c r="G838" s="82" t="str">
        <f t="shared" si="62"/>
        <v/>
      </c>
      <c r="H838" s="82" t="str">
        <f t="shared" si="63"/>
        <v>X</v>
      </c>
      <c r="I838" s="83"/>
      <c r="J838" s="83"/>
      <c r="K838" s="83"/>
      <c r="L838" s="83"/>
      <c r="M838" s="83"/>
      <c r="N838" s="84">
        <v>129</v>
      </c>
      <c r="O838" s="84">
        <v>381</v>
      </c>
      <c r="P838" s="85">
        <v>43985</v>
      </c>
      <c r="U838" s="80"/>
      <c r="V838" s="80"/>
      <c r="W838" s="80"/>
      <c r="AN838" s="88"/>
      <c r="AY838" s="191"/>
      <c r="AZ838" s="191"/>
      <c r="BA838" s="191"/>
    </row>
    <row r="839" spans="1:53" s="84" customFormat="1" x14ac:dyDescent="0.25">
      <c r="A839" s="79" t="s">
        <v>1018</v>
      </c>
      <c r="B839" s="79" t="s">
        <v>1194</v>
      </c>
      <c r="C839" s="79" t="s">
        <v>1021</v>
      </c>
      <c r="D839" s="79" t="s">
        <v>1619</v>
      </c>
      <c r="E839" s="80">
        <v>0.46229999999999999</v>
      </c>
      <c r="F839" s="260"/>
      <c r="G839" s="82" t="str">
        <f t="shared" si="62"/>
        <v>X</v>
      </c>
      <c r="H839" s="82" t="str">
        <f t="shared" si="63"/>
        <v/>
      </c>
      <c r="I839" s="83"/>
      <c r="J839" s="83"/>
      <c r="K839" s="83"/>
      <c r="L839" s="83"/>
      <c r="M839" s="83"/>
      <c r="N839" s="84">
        <v>49</v>
      </c>
      <c r="O839" s="84">
        <v>106</v>
      </c>
      <c r="P839" s="85">
        <v>43985</v>
      </c>
      <c r="U839" s="80"/>
      <c r="V839" s="80"/>
      <c r="W839" s="80"/>
      <c r="AN839" s="88"/>
      <c r="AY839" s="191"/>
      <c r="AZ839" s="191"/>
      <c r="BA839" s="191"/>
    </row>
    <row r="840" spans="1:53" s="127" customFormat="1" x14ac:dyDescent="0.25">
      <c r="A840" s="119"/>
      <c r="B840" s="119"/>
      <c r="C840" s="119"/>
      <c r="D840" s="120" t="s">
        <v>2511</v>
      </c>
      <c r="E840" s="121">
        <f>N840/O840</f>
        <v>0.40188877229800629</v>
      </c>
      <c r="F840" s="135"/>
      <c r="G840" s="122"/>
      <c r="H840" s="122"/>
      <c r="I840" s="123"/>
      <c r="J840" s="123"/>
      <c r="K840" s="123"/>
      <c r="L840" s="123"/>
      <c r="M840" s="123"/>
      <c r="N840" s="124">
        <f>SUM(N836:N839)</f>
        <v>383</v>
      </c>
      <c r="O840" s="124">
        <f>SUM(O836:O839)</f>
        <v>953</v>
      </c>
      <c r="P840" s="125"/>
      <c r="Q840" s="124"/>
      <c r="U840" s="126"/>
      <c r="V840" s="126"/>
      <c r="W840" s="126"/>
      <c r="AN840" s="136"/>
      <c r="AY840" s="194"/>
      <c r="AZ840" s="194"/>
      <c r="BA840" s="194"/>
    </row>
    <row r="841" spans="1:53" s="84" customFormat="1" x14ac:dyDescent="0.25">
      <c r="A841" s="79" t="s">
        <v>1536</v>
      </c>
      <c r="B841" s="108" t="s">
        <v>1692</v>
      </c>
      <c r="C841" s="79" t="s">
        <v>1537</v>
      </c>
      <c r="D841" s="108" t="s">
        <v>1743</v>
      </c>
      <c r="E841" s="80">
        <v>0.44950000000000001</v>
      </c>
      <c r="F841" s="196"/>
      <c r="G841" s="82" t="str">
        <f t="shared" si="62"/>
        <v>X</v>
      </c>
      <c r="H841" s="82" t="str">
        <f t="shared" si="63"/>
        <v/>
      </c>
      <c r="I841" s="83"/>
      <c r="J841" s="83"/>
      <c r="K841" s="83"/>
      <c r="L841" s="83"/>
      <c r="M841" s="83"/>
      <c r="N841" s="84">
        <v>169</v>
      </c>
      <c r="O841" s="84">
        <v>376</v>
      </c>
      <c r="P841" s="85">
        <v>43991</v>
      </c>
      <c r="U841" s="80"/>
      <c r="V841" s="80"/>
      <c r="W841" s="80"/>
      <c r="AN841" s="88"/>
      <c r="AY841" s="141"/>
      <c r="AZ841" s="141"/>
      <c r="BA841" s="141"/>
    </row>
    <row r="842" spans="1:53" s="84" customFormat="1" x14ac:dyDescent="0.25">
      <c r="A842" s="79" t="s">
        <v>1536</v>
      </c>
      <c r="B842" s="108" t="s">
        <v>1692</v>
      </c>
      <c r="C842" s="79" t="s">
        <v>1538</v>
      </c>
      <c r="D842" s="108" t="s">
        <v>1539</v>
      </c>
      <c r="E842" s="80">
        <v>0.30359999999999998</v>
      </c>
      <c r="F842" s="196"/>
      <c r="G842" s="82" t="str">
        <f t="shared" si="62"/>
        <v/>
      </c>
      <c r="H842" s="82" t="str">
        <f t="shared" si="63"/>
        <v>X</v>
      </c>
      <c r="I842" s="83"/>
      <c r="J842" s="83"/>
      <c r="K842" s="83"/>
      <c r="L842" s="83"/>
      <c r="M842" s="83"/>
      <c r="N842" s="84">
        <v>85</v>
      </c>
      <c r="O842" s="84">
        <v>280</v>
      </c>
      <c r="P842" s="85">
        <v>43991</v>
      </c>
      <c r="U842" s="80"/>
      <c r="V842" s="80"/>
      <c r="W842" s="80"/>
    </row>
    <row r="843" spans="1:53" s="84" customFormat="1" x14ac:dyDescent="0.25">
      <c r="A843" s="79" t="s">
        <v>1536</v>
      </c>
      <c r="B843" s="108" t="s">
        <v>1692</v>
      </c>
      <c r="C843" s="79" t="s">
        <v>1540</v>
      </c>
      <c r="D843" s="108" t="s">
        <v>1541</v>
      </c>
      <c r="E843" s="80">
        <v>0.40179999999999999</v>
      </c>
      <c r="F843" s="257"/>
      <c r="G843" s="82" t="str">
        <f t="shared" si="62"/>
        <v>X</v>
      </c>
      <c r="H843" s="82" t="str">
        <f t="shared" si="63"/>
        <v/>
      </c>
      <c r="I843" s="83"/>
      <c r="J843" s="83"/>
      <c r="K843" s="83"/>
      <c r="L843" s="83"/>
      <c r="M843" s="83"/>
      <c r="N843" s="84">
        <v>133</v>
      </c>
      <c r="O843" s="84">
        <v>331</v>
      </c>
      <c r="P843" s="85">
        <v>43991</v>
      </c>
      <c r="U843" s="80"/>
      <c r="V843" s="80"/>
      <c r="W843" s="80"/>
    </row>
    <row r="844" spans="1:53" s="127" customFormat="1" x14ac:dyDescent="0.25">
      <c r="A844" s="119"/>
      <c r="B844" s="120"/>
      <c r="C844" s="119"/>
      <c r="D844" s="120" t="s">
        <v>2511</v>
      </c>
      <c r="E844" s="121">
        <f>N844/O844</f>
        <v>0.39209726443769</v>
      </c>
      <c r="F844" s="259"/>
      <c r="G844" s="122"/>
      <c r="H844" s="122"/>
      <c r="I844" s="123"/>
      <c r="J844" s="123"/>
      <c r="K844" s="123"/>
      <c r="L844" s="123"/>
      <c r="M844" s="123"/>
      <c r="N844" s="124">
        <f>SUM(N841:N843)</f>
        <v>387</v>
      </c>
      <c r="O844" s="124">
        <f>SUM(O841:O843)</f>
        <v>987</v>
      </c>
      <c r="P844" s="125"/>
      <c r="Q844" s="124"/>
      <c r="U844" s="126"/>
      <c r="V844" s="126"/>
      <c r="W844" s="126"/>
    </row>
    <row r="845" spans="1:53" s="84" customFormat="1" x14ac:dyDescent="0.25">
      <c r="A845" s="79" t="s">
        <v>1176</v>
      </c>
      <c r="B845" s="79" t="s">
        <v>1152</v>
      </c>
      <c r="C845" s="79" t="s">
        <v>1620</v>
      </c>
      <c r="D845" s="79" t="s">
        <v>1153</v>
      </c>
      <c r="E845" s="80">
        <v>0.25</v>
      </c>
      <c r="F845" s="257"/>
      <c r="G845" s="82" t="str">
        <f t="shared" si="62"/>
        <v/>
      </c>
      <c r="H845" s="82" t="str">
        <f t="shared" si="63"/>
        <v/>
      </c>
      <c r="I845" s="83"/>
      <c r="J845" s="83"/>
      <c r="K845" s="83"/>
      <c r="L845" s="83"/>
      <c r="M845" s="83"/>
      <c r="N845" s="84">
        <v>96</v>
      </c>
      <c r="O845" s="84">
        <v>384</v>
      </c>
      <c r="P845" s="85">
        <v>43984</v>
      </c>
      <c r="U845" s="80"/>
      <c r="V845" s="80"/>
      <c r="W845" s="80"/>
    </row>
    <row r="846" spans="1:53" s="84" customFormat="1" x14ac:dyDescent="0.25">
      <c r="A846" s="79" t="s">
        <v>1176</v>
      </c>
      <c r="B846" s="79" t="s">
        <v>1152</v>
      </c>
      <c r="C846" s="79" t="s">
        <v>1621</v>
      </c>
      <c r="D846" s="79" t="s">
        <v>1154</v>
      </c>
      <c r="E846" s="80">
        <v>0.33329999999999999</v>
      </c>
      <c r="F846" s="196"/>
      <c r="G846" s="82" t="str">
        <f t="shared" si="62"/>
        <v/>
      </c>
      <c r="H846" s="82" t="str">
        <f t="shared" si="63"/>
        <v>X</v>
      </c>
      <c r="I846" s="83"/>
      <c r="J846" s="83"/>
      <c r="K846" s="83"/>
      <c r="L846" s="83"/>
      <c r="M846" s="83"/>
      <c r="N846" s="84">
        <v>138</v>
      </c>
      <c r="O846" s="84">
        <v>414</v>
      </c>
      <c r="P846" s="85">
        <v>43984</v>
      </c>
      <c r="U846" s="80"/>
      <c r="V846" s="80"/>
      <c r="W846" s="80"/>
    </row>
    <row r="847" spans="1:53" s="84" customFormat="1" x14ac:dyDescent="0.25">
      <c r="A847" s="79" t="s">
        <v>1176</v>
      </c>
      <c r="B847" s="79" t="s">
        <v>1152</v>
      </c>
      <c r="C847" s="79" t="s">
        <v>1622</v>
      </c>
      <c r="D847" s="79" t="s">
        <v>1623</v>
      </c>
      <c r="E847" s="80">
        <v>0.37619999999999998</v>
      </c>
      <c r="F847" s="196"/>
      <c r="G847" s="82" t="str">
        <f t="shared" si="62"/>
        <v/>
      </c>
      <c r="H847" s="82" t="str">
        <f t="shared" si="63"/>
        <v>X</v>
      </c>
      <c r="I847" s="83"/>
      <c r="J847" s="83"/>
      <c r="K847" s="83"/>
      <c r="L847" s="83"/>
      <c r="M847" s="83"/>
      <c r="N847" s="84">
        <v>193</v>
      </c>
      <c r="O847" s="84">
        <v>513</v>
      </c>
      <c r="P847" s="85">
        <v>43984</v>
      </c>
      <c r="U847" s="80"/>
      <c r="V847" s="80"/>
      <c r="W847" s="80"/>
      <c r="AQ847" s="88"/>
    </row>
    <row r="848" spans="1:53" s="127" customFormat="1" x14ac:dyDescent="0.25">
      <c r="A848" s="119"/>
      <c r="B848" s="119"/>
      <c r="C848" s="119"/>
      <c r="D848" s="120" t="s">
        <v>2511</v>
      </c>
      <c r="E848" s="121">
        <f>N848/O848</f>
        <v>0.32570556826849734</v>
      </c>
      <c r="F848" s="258"/>
      <c r="G848" s="122"/>
      <c r="H848" s="122"/>
      <c r="I848" s="123"/>
      <c r="J848" s="123"/>
      <c r="K848" s="123"/>
      <c r="L848" s="123"/>
      <c r="M848" s="123"/>
      <c r="N848" s="124">
        <f>SUM(N845:N847)</f>
        <v>427</v>
      </c>
      <c r="O848" s="124">
        <f>SUM(O845:O847)</f>
        <v>1311</v>
      </c>
      <c r="P848" s="125"/>
      <c r="Q848" s="124"/>
      <c r="U848" s="126"/>
      <c r="V848" s="126"/>
      <c r="W848" s="126"/>
      <c r="AQ848" s="136"/>
    </row>
    <row r="849" spans="1:45" s="84" customFormat="1" x14ac:dyDescent="0.25">
      <c r="A849" s="79" t="s">
        <v>531</v>
      </c>
      <c r="B849" s="79" t="s">
        <v>633</v>
      </c>
      <c r="C849" s="86" t="s">
        <v>472</v>
      </c>
      <c r="D849" s="79" t="s">
        <v>2582</v>
      </c>
      <c r="E849" s="87">
        <v>0.44379999999999997</v>
      </c>
      <c r="F849" s="260"/>
      <c r="G849" s="82" t="str">
        <f t="shared" si="62"/>
        <v>X</v>
      </c>
      <c r="H849" s="82" t="str">
        <f t="shared" si="63"/>
        <v/>
      </c>
      <c r="I849" s="83" t="s">
        <v>150</v>
      </c>
      <c r="J849" s="83"/>
      <c r="K849" s="83"/>
      <c r="L849" s="83" t="s">
        <v>151</v>
      </c>
      <c r="M849" s="83"/>
      <c r="N849" s="84">
        <v>136</v>
      </c>
      <c r="O849" s="84">
        <v>337</v>
      </c>
      <c r="P849" s="85">
        <v>43983</v>
      </c>
      <c r="U849" s="80"/>
      <c r="V849" s="80"/>
      <c r="W849" s="80"/>
      <c r="AP849" s="88"/>
      <c r="AQ849" s="88"/>
    </row>
    <row r="850" spans="1:45" s="84" customFormat="1" x14ac:dyDescent="0.25">
      <c r="A850" s="79" t="s">
        <v>531</v>
      </c>
      <c r="B850" s="79" t="s">
        <v>633</v>
      </c>
      <c r="C850" s="86" t="s">
        <v>722</v>
      </c>
      <c r="D850" s="79" t="s">
        <v>1875</v>
      </c>
      <c r="E850" s="87">
        <v>0.27989999999999998</v>
      </c>
      <c r="F850" s="260"/>
      <c r="G850" s="82" t="str">
        <f t="shared" si="62"/>
        <v/>
      </c>
      <c r="H850" s="82" t="str">
        <f t="shared" si="63"/>
        <v/>
      </c>
      <c r="I850" s="83" t="s">
        <v>150</v>
      </c>
      <c r="J850" s="83"/>
      <c r="K850" s="83"/>
      <c r="L850" s="83" t="s">
        <v>151</v>
      </c>
      <c r="M850" s="83"/>
      <c r="N850" s="84">
        <v>71</v>
      </c>
      <c r="O850" s="84">
        <v>270</v>
      </c>
      <c r="P850" s="85">
        <v>43983</v>
      </c>
      <c r="U850" s="80"/>
      <c r="V850" s="80"/>
      <c r="W850" s="80"/>
      <c r="AP850" s="88"/>
      <c r="AQ850" s="88"/>
    </row>
    <row r="851" spans="1:45" s="127" customFormat="1" x14ac:dyDescent="0.25">
      <c r="A851" s="119"/>
      <c r="B851" s="119"/>
      <c r="C851" s="128"/>
      <c r="D851" s="120" t="s">
        <v>2511</v>
      </c>
      <c r="E851" s="129">
        <f>N851/O851</f>
        <v>0.34102141680395387</v>
      </c>
      <c r="F851" s="135"/>
      <c r="G851" s="122"/>
      <c r="H851" s="122"/>
      <c r="I851" s="123"/>
      <c r="J851" s="123"/>
      <c r="K851" s="123"/>
      <c r="L851" s="123"/>
      <c r="M851" s="123"/>
      <c r="N851" s="124">
        <f>SUM(N849:N850)</f>
        <v>207</v>
      </c>
      <c r="O851" s="124">
        <f>SUM(O849:O850)</f>
        <v>607</v>
      </c>
      <c r="P851" s="125"/>
      <c r="Q851" s="124"/>
      <c r="U851" s="126"/>
      <c r="V851" s="126"/>
      <c r="W851" s="126"/>
      <c r="AP851" s="136"/>
      <c r="AQ851" s="136"/>
    </row>
    <row r="852" spans="1:45" s="84" customFormat="1" x14ac:dyDescent="0.25">
      <c r="A852" s="79" t="s">
        <v>1669</v>
      </c>
      <c r="B852" s="108" t="s">
        <v>1693</v>
      </c>
      <c r="C852" s="79" t="s">
        <v>1744</v>
      </c>
      <c r="D852" s="108" t="s">
        <v>1302</v>
      </c>
      <c r="E852" s="80">
        <v>0.27389999999999998</v>
      </c>
      <c r="F852" s="257"/>
      <c r="G852" s="82" t="str">
        <f t="shared" si="62"/>
        <v/>
      </c>
      <c r="H852" s="82" t="str">
        <f t="shared" si="63"/>
        <v/>
      </c>
      <c r="I852" s="83"/>
      <c r="J852" s="83"/>
      <c r="K852" s="83"/>
      <c r="L852" s="83"/>
      <c r="M852" s="83"/>
      <c r="N852" s="84">
        <v>143</v>
      </c>
      <c r="O852" s="84">
        <v>522</v>
      </c>
      <c r="P852" s="85">
        <v>43986</v>
      </c>
      <c r="U852" s="80"/>
      <c r="V852" s="80"/>
      <c r="W852" s="80"/>
    </row>
    <row r="853" spans="1:45" s="84" customFormat="1" x14ac:dyDescent="0.25">
      <c r="A853" s="79" t="s">
        <v>1669</v>
      </c>
      <c r="B853" s="108" t="s">
        <v>1693</v>
      </c>
      <c r="C853" s="79" t="s">
        <v>1745</v>
      </c>
      <c r="D853" s="108" t="s">
        <v>1303</v>
      </c>
      <c r="E853" s="80">
        <v>0.19439999999999999</v>
      </c>
      <c r="F853" s="196"/>
      <c r="G853" s="82" t="str">
        <f t="shared" si="62"/>
        <v/>
      </c>
      <c r="H853" s="82" t="str">
        <f t="shared" si="63"/>
        <v/>
      </c>
      <c r="I853" s="83"/>
      <c r="J853" s="83"/>
      <c r="K853" s="83"/>
      <c r="L853" s="83"/>
      <c r="M853" s="83"/>
      <c r="N853" s="84">
        <v>69</v>
      </c>
      <c r="O853" s="84">
        <v>355</v>
      </c>
      <c r="P853" s="85">
        <v>43986</v>
      </c>
      <c r="U853" s="80"/>
      <c r="V853" s="80"/>
      <c r="W853" s="80"/>
    </row>
    <row r="854" spans="1:45" s="84" customFormat="1" x14ac:dyDescent="0.25">
      <c r="A854" s="79" t="s">
        <v>1669</v>
      </c>
      <c r="B854" s="108" t="s">
        <v>1693</v>
      </c>
      <c r="C854" s="79" t="s">
        <v>1746</v>
      </c>
      <c r="D854" s="108" t="s">
        <v>1304</v>
      </c>
      <c r="E854" s="80">
        <v>0.25059999999999999</v>
      </c>
      <c r="F854" s="196"/>
      <c r="G854" s="82" t="str">
        <f t="shared" si="62"/>
        <v/>
      </c>
      <c r="H854" s="82" t="str">
        <f t="shared" si="63"/>
        <v/>
      </c>
      <c r="I854" s="83"/>
      <c r="J854" s="83"/>
      <c r="K854" s="83"/>
      <c r="L854" s="83"/>
      <c r="M854" s="83"/>
      <c r="N854" s="84">
        <v>113</v>
      </c>
      <c r="O854" s="84">
        <v>451</v>
      </c>
      <c r="P854" s="85">
        <v>43986</v>
      </c>
      <c r="U854" s="80"/>
      <c r="V854" s="80"/>
      <c r="W854" s="80"/>
    </row>
    <row r="855" spans="1:45" s="84" customFormat="1" x14ac:dyDescent="0.25">
      <c r="A855" s="79" t="s">
        <v>1669</v>
      </c>
      <c r="B855" s="108" t="s">
        <v>1693</v>
      </c>
      <c r="C855" s="79" t="s">
        <v>1747</v>
      </c>
      <c r="D855" s="108" t="s">
        <v>1748</v>
      </c>
      <c r="E855" s="80">
        <v>0.189</v>
      </c>
      <c r="F855" s="257"/>
      <c r="G855" s="82" t="str">
        <f t="shared" si="62"/>
        <v/>
      </c>
      <c r="H855" s="82" t="str">
        <f t="shared" si="63"/>
        <v/>
      </c>
      <c r="I855" s="83"/>
      <c r="J855" s="83"/>
      <c r="K855" s="83"/>
      <c r="L855" s="83"/>
      <c r="M855" s="83"/>
      <c r="N855" s="84">
        <v>79</v>
      </c>
      <c r="O855" s="84">
        <v>418</v>
      </c>
      <c r="P855" s="85">
        <v>43986</v>
      </c>
      <c r="U855" s="80"/>
      <c r="V855" s="80"/>
      <c r="W855" s="80"/>
    </row>
    <row r="856" spans="1:45" s="127" customFormat="1" x14ac:dyDescent="0.25">
      <c r="A856" s="119"/>
      <c r="B856" s="120"/>
      <c r="C856" s="119"/>
      <c r="D856" s="120" t="s">
        <v>2511</v>
      </c>
      <c r="E856" s="121">
        <f>N856/O856</f>
        <v>0.2313860252004582</v>
      </c>
      <c r="F856" s="259"/>
      <c r="G856" s="122"/>
      <c r="H856" s="122"/>
      <c r="I856" s="123"/>
      <c r="J856" s="123"/>
      <c r="K856" s="123"/>
      <c r="L856" s="123"/>
      <c r="M856" s="123"/>
      <c r="N856" s="124">
        <f>SUM(N852:N855)</f>
        <v>404</v>
      </c>
      <c r="O856" s="124">
        <f>SUM(O852:O855)</f>
        <v>1746</v>
      </c>
      <c r="P856" s="125"/>
      <c r="Q856" s="124"/>
      <c r="U856" s="126"/>
      <c r="V856" s="126"/>
      <c r="W856" s="126"/>
    </row>
    <row r="857" spans="1:45" s="84" customFormat="1" x14ac:dyDescent="0.25">
      <c r="A857" s="79" t="s">
        <v>1876</v>
      </c>
      <c r="B857" s="108" t="s">
        <v>1472</v>
      </c>
      <c r="C857" s="79" t="s">
        <v>1877</v>
      </c>
      <c r="D857" s="108" t="s">
        <v>1473</v>
      </c>
      <c r="E857" s="80">
        <v>0.50380000000000003</v>
      </c>
      <c r="F857" s="196"/>
      <c r="G857" s="82" t="str">
        <f t="shared" si="62"/>
        <v>X</v>
      </c>
      <c r="H857" s="82" t="str">
        <f t="shared" si="63"/>
        <v/>
      </c>
      <c r="I857" s="83"/>
      <c r="J857" s="83"/>
      <c r="K857" s="83"/>
      <c r="L857" s="83"/>
      <c r="M857" s="83"/>
      <c r="N857" s="84">
        <v>197</v>
      </c>
      <c r="O857" s="84">
        <v>391</v>
      </c>
      <c r="P857" s="85">
        <v>43990</v>
      </c>
      <c r="U857" s="80"/>
      <c r="V857" s="80"/>
      <c r="W857" s="80"/>
      <c r="AR857" s="88"/>
    </row>
    <row r="858" spans="1:45" s="84" customFormat="1" x14ac:dyDescent="0.25">
      <c r="A858" s="79" t="s">
        <v>1876</v>
      </c>
      <c r="B858" s="108" t="s">
        <v>1472</v>
      </c>
      <c r="C858" s="79" t="s">
        <v>1878</v>
      </c>
      <c r="D858" s="108" t="s">
        <v>1474</v>
      </c>
      <c r="E858" s="80">
        <v>0.4</v>
      </c>
      <c r="F858" s="196"/>
      <c r="G858" s="82" t="str">
        <f t="shared" si="62"/>
        <v>X</v>
      </c>
      <c r="H858" s="82" t="str">
        <f t="shared" si="63"/>
        <v/>
      </c>
      <c r="I858" s="83"/>
      <c r="J858" s="83"/>
      <c r="K858" s="83"/>
      <c r="L858" s="83"/>
      <c r="M858" s="83"/>
      <c r="N858" s="84">
        <v>94</v>
      </c>
      <c r="O858" s="84">
        <v>235</v>
      </c>
      <c r="P858" s="85">
        <v>43990</v>
      </c>
      <c r="U858" s="80"/>
      <c r="V858" s="80"/>
      <c r="W858" s="80"/>
      <c r="AR858" s="88"/>
    </row>
    <row r="859" spans="1:45" s="84" customFormat="1" x14ac:dyDescent="0.25">
      <c r="A859" s="79" t="s">
        <v>1876</v>
      </c>
      <c r="B859" s="108" t="s">
        <v>1472</v>
      </c>
      <c r="C859" s="79" t="s">
        <v>1879</v>
      </c>
      <c r="D859" s="108" t="s">
        <v>1475</v>
      </c>
      <c r="E859" s="80">
        <v>0.38100000000000001</v>
      </c>
      <c r="F859" s="257"/>
      <c r="G859" s="82" t="str">
        <f t="shared" si="62"/>
        <v/>
      </c>
      <c r="H859" s="82" t="str">
        <f t="shared" si="63"/>
        <v>X</v>
      </c>
      <c r="I859" s="83"/>
      <c r="J859" s="83"/>
      <c r="K859" s="83"/>
      <c r="L859" s="83"/>
      <c r="M859" s="83"/>
      <c r="N859" s="84">
        <v>80</v>
      </c>
      <c r="O859" s="84">
        <v>210</v>
      </c>
      <c r="P859" s="85">
        <v>43990</v>
      </c>
      <c r="U859" s="80"/>
      <c r="V859" s="80"/>
      <c r="W859" s="80"/>
      <c r="AR859" s="88"/>
    </row>
    <row r="860" spans="1:45" s="84" customFormat="1" x14ac:dyDescent="0.25">
      <c r="A860" s="79" t="s">
        <v>1876</v>
      </c>
      <c r="B860" s="108" t="s">
        <v>1472</v>
      </c>
      <c r="C860" s="79" t="s">
        <v>1880</v>
      </c>
      <c r="D860" s="108" t="s">
        <v>1476</v>
      </c>
      <c r="E860" s="80">
        <v>0.45650000000000002</v>
      </c>
      <c r="F860" s="257"/>
      <c r="G860" s="82" t="str">
        <f t="shared" si="62"/>
        <v>X</v>
      </c>
      <c r="H860" s="82" t="str">
        <f t="shared" si="63"/>
        <v/>
      </c>
      <c r="I860" s="83"/>
      <c r="J860" s="83"/>
      <c r="K860" s="83"/>
      <c r="L860" s="83"/>
      <c r="M860" s="83"/>
      <c r="N860" s="84">
        <v>257</v>
      </c>
      <c r="O860" s="84">
        <v>563</v>
      </c>
      <c r="P860" s="85">
        <v>43990</v>
      </c>
      <c r="U860" s="80"/>
      <c r="V860" s="80"/>
      <c r="W860" s="80"/>
    </row>
    <row r="861" spans="1:45" s="84" customFormat="1" x14ac:dyDescent="0.25">
      <c r="A861" s="79" t="s">
        <v>1876</v>
      </c>
      <c r="B861" s="108" t="s">
        <v>1472</v>
      </c>
      <c r="C861" s="79" t="s">
        <v>1881</v>
      </c>
      <c r="D861" s="108" t="s">
        <v>1477</v>
      </c>
      <c r="E861" s="80">
        <v>0.21659999999999999</v>
      </c>
      <c r="F861" s="257"/>
      <c r="G861" s="82" t="str">
        <f t="shared" si="62"/>
        <v/>
      </c>
      <c r="H861" s="82" t="str">
        <f t="shared" si="63"/>
        <v/>
      </c>
      <c r="I861" s="83"/>
      <c r="J861" s="83"/>
      <c r="K861" s="83"/>
      <c r="L861" s="83"/>
      <c r="M861" s="83"/>
      <c r="N861" s="84">
        <v>115</v>
      </c>
      <c r="O861" s="84">
        <v>531</v>
      </c>
      <c r="P861" s="85">
        <v>43990</v>
      </c>
      <c r="U861" s="80"/>
      <c r="V861" s="80"/>
      <c r="W861" s="80"/>
      <c r="AS861" s="88"/>
    </row>
    <row r="862" spans="1:45" s="84" customFormat="1" x14ac:dyDescent="0.25">
      <c r="A862" s="79" t="s">
        <v>1876</v>
      </c>
      <c r="B862" s="108" t="s">
        <v>1472</v>
      </c>
      <c r="C862" s="79" t="s">
        <v>1882</v>
      </c>
      <c r="D862" s="108" t="s">
        <v>1478</v>
      </c>
      <c r="E862" s="80">
        <v>0.31390000000000001</v>
      </c>
      <c r="F862" s="257"/>
      <c r="G862" s="82" t="str">
        <f t="shared" si="62"/>
        <v/>
      </c>
      <c r="H862" s="82" t="str">
        <f t="shared" si="63"/>
        <v>X</v>
      </c>
      <c r="I862" s="83"/>
      <c r="J862" s="83"/>
      <c r="K862" s="83"/>
      <c r="L862" s="83"/>
      <c r="M862" s="83"/>
      <c r="N862" s="84">
        <v>269</v>
      </c>
      <c r="O862" s="84">
        <v>857</v>
      </c>
      <c r="P862" s="85">
        <v>43990</v>
      </c>
      <c r="U862" s="80"/>
      <c r="V862" s="80"/>
      <c r="W862" s="80"/>
      <c r="AS862" s="88"/>
    </row>
    <row r="863" spans="1:45" s="84" customFormat="1" x14ac:dyDescent="0.25">
      <c r="A863" s="79" t="s">
        <v>1876</v>
      </c>
      <c r="B863" s="108" t="s">
        <v>1472</v>
      </c>
      <c r="C863" s="79" t="s">
        <v>1883</v>
      </c>
      <c r="D863" s="108" t="s">
        <v>1479</v>
      </c>
      <c r="E863" s="80">
        <v>0.2863</v>
      </c>
      <c r="F863" s="257"/>
      <c r="G863" s="82" t="str">
        <f t="shared" si="62"/>
        <v/>
      </c>
      <c r="H863" s="82" t="str">
        <f t="shared" si="63"/>
        <v/>
      </c>
      <c r="I863" s="83"/>
      <c r="J863" s="83"/>
      <c r="K863" s="83"/>
      <c r="L863" s="83"/>
      <c r="M863" s="83"/>
      <c r="N863" s="84">
        <v>215</v>
      </c>
      <c r="O863" s="84">
        <v>751</v>
      </c>
      <c r="P863" s="85">
        <v>43990</v>
      </c>
      <c r="U863" s="80"/>
      <c r="V863" s="80"/>
      <c r="W863" s="80"/>
      <c r="AS863" s="88"/>
    </row>
    <row r="864" spans="1:45" s="84" customFormat="1" x14ac:dyDescent="0.25">
      <c r="A864" s="79" t="s">
        <v>1876</v>
      </c>
      <c r="B864" s="108" t="s">
        <v>1472</v>
      </c>
      <c r="C864" s="79" t="s">
        <v>1884</v>
      </c>
      <c r="D864" s="108" t="s">
        <v>1480</v>
      </c>
      <c r="E864" s="80">
        <v>0.2243</v>
      </c>
      <c r="F864" s="257"/>
      <c r="G864" s="82" t="str">
        <f t="shared" si="62"/>
        <v/>
      </c>
      <c r="H864" s="82" t="str">
        <f t="shared" si="63"/>
        <v/>
      </c>
      <c r="I864" s="83"/>
      <c r="J864" s="83"/>
      <c r="K864" s="83"/>
      <c r="L864" s="83"/>
      <c r="M864" s="83"/>
      <c r="N864" s="84">
        <v>253</v>
      </c>
      <c r="O864" s="84">
        <v>1128</v>
      </c>
      <c r="P864" s="85">
        <v>43990</v>
      </c>
      <c r="U864" s="80"/>
      <c r="V864" s="80"/>
      <c r="W864" s="80"/>
    </row>
    <row r="865" spans="1:247" s="84" customFormat="1" x14ac:dyDescent="0.25">
      <c r="A865" s="79" t="s">
        <v>1876</v>
      </c>
      <c r="B865" s="108" t="s">
        <v>1472</v>
      </c>
      <c r="C865" s="79" t="s">
        <v>1885</v>
      </c>
      <c r="D865" s="108" t="s">
        <v>1481</v>
      </c>
      <c r="E865" s="80">
        <v>0.29799999999999999</v>
      </c>
      <c r="F865" s="257"/>
      <c r="G865" s="82" t="str">
        <f t="shared" si="62"/>
        <v/>
      </c>
      <c r="H865" s="82" t="str">
        <f t="shared" si="63"/>
        <v/>
      </c>
      <c r="I865" s="83"/>
      <c r="J865" s="83"/>
      <c r="K865" s="83"/>
      <c r="L865" s="83"/>
      <c r="M865" s="83"/>
      <c r="N865" s="84">
        <v>121</v>
      </c>
      <c r="O865" s="84">
        <v>406</v>
      </c>
      <c r="P865" s="85">
        <v>43990</v>
      </c>
      <c r="U865" s="80"/>
      <c r="V865" s="80"/>
      <c r="W865" s="80"/>
    </row>
    <row r="866" spans="1:247" s="84" customFormat="1" x14ac:dyDescent="0.25">
      <c r="A866" s="79" t="s">
        <v>1876</v>
      </c>
      <c r="B866" s="108" t="s">
        <v>1472</v>
      </c>
      <c r="C866" s="79" t="s">
        <v>1886</v>
      </c>
      <c r="D866" s="108" t="s">
        <v>1482</v>
      </c>
      <c r="E866" s="80">
        <v>0.32779999999999998</v>
      </c>
      <c r="F866" s="257"/>
      <c r="G866" s="82" t="str">
        <f t="shared" ref="G866:G900" si="64">IF(E866&gt;=40%,"X","")</f>
        <v/>
      </c>
      <c r="H866" s="82" t="str">
        <f t="shared" ref="H866:H900" si="65">IF(AND( E866&gt;=30%, E866 &lt;=39.99%),"X","")</f>
        <v>X</v>
      </c>
      <c r="I866" s="83"/>
      <c r="J866" s="83"/>
      <c r="K866" s="83"/>
      <c r="L866" s="83"/>
      <c r="M866" s="83"/>
      <c r="N866" s="84">
        <v>139</v>
      </c>
      <c r="O866" s="84">
        <v>424</v>
      </c>
      <c r="P866" s="85">
        <v>43990</v>
      </c>
      <c r="U866" s="80"/>
      <c r="V866" s="80"/>
      <c r="W866" s="80"/>
    </row>
    <row r="867" spans="1:247" s="127" customFormat="1" x14ac:dyDescent="0.25">
      <c r="A867" s="119"/>
      <c r="B867" s="120"/>
      <c r="C867" s="119"/>
      <c r="D867" s="120" t="s">
        <v>2511</v>
      </c>
      <c r="E867" s="121">
        <f>N867/O867</f>
        <v>0.31659388646288211</v>
      </c>
      <c r="F867" s="259"/>
      <c r="G867" s="122"/>
      <c r="H867" s="122"/>
      <c r="I867" s="123"/>
      <c r="J867" s="123"/>
      <c r="K867" s="123"/>
      <c r="L867" s="123"/>
      <c r="M867" s="123"/>
      <c r="N867" s="124">
        <f>SUM(N857:N866)</f>
        <v>1740</v>
      </c>
      <c r="O867" s="124">
        <f>SUM(O857:O866)</f>
        <v>5496</v>
      </c>
      <c r="P867" s="125"/>
      <c r="Q867" s="124"/>
      <c r="U867" s="126"/>
      <c r="V867" s="126"/>
      <c r="W867" s="126"/>
    </row>
    <row r="868" spans="1:247" s="84" customFormat="1" x14ac:dyDescent="0.25">
      <c r="A868" s="79" t="s">
        <v>949</v>
      </c>
      <c r="B868" s="79" t="s">
        <v>950</v>
      </c>
      <c r="C868" s="79" t="s">
        <v>951</v>
      </c>
      <c r="D868" s="79" t="s">
        <v>1624</v>
      </c>
      <c r="E868" s="80">
        <v>0.41589999999999999</v>
      </c>
      <c r="F868" s="260"/>
      <c r="G868" s="82" t="str">
        <f t="shared" si="64"/>
        <v>X</v>
      </c>
      <c r="H868" s="82" t="str">
        <f t="shared" si="65"/>
        <v/>
      </c>
      <c r="I868" s="83"/>
      <c r="J868" s="83"/>
      <c r="K868" s="83"/>
      <c r="L868" s="83"/>
      <c r="M868" s="83"/>
      <c r="N868" s="84">
        <v>141</v>
      </c>
      <c r="O868" s="84">
        <v>339</v>
      </c>
      <c r="P868" s="85">
        <v>43985</v>
      </c>
      <c r="U868" s="80"/>
      <c r="V868" s="80"/>
      <c r="W868" s="80"/>
      <c r="BB868" s="191"/>
      <c r="BC868" s="191"/>
      <c r="BD868" s="191"/>
      <c r="BE868" s="191"/>
      <c r="BF868" s="191"/>
      <c r="BG868" s="191"/>
      <c r="BH868" s="191"/>
      <c r="BI868" s="191"/>
      <c r="BJ868" s="191"/>
      <c r="BK868" s="191"/>
      <c r="BL868" s="191"/>
      <c r="BM868" s="191"/>
      <c r="BN868" s="191"/>
      <c r="BO868" s="191"/>
      <c r="BP868" s="191"/>
      <c r="BQ868" s="191"/>
      <c r="BR868" s="191"/>
      <c r="BS868" s="191"/>
      <c r="BT868" s="191"/>
      <c r="BU868" s="191"/>
      <c r="BV868" s="191"/>
      <c r="BW868" s="191"/>
      <c r="BX868" s="191"/>
      <c r="BY868" s="191"/>
      <c r="BZ868" s="191"/>
      <c r="CA868" s="191"/>
      <c r="CB868" s="191"/>
      <c r="CC868" s="191"/>
      <c r="CD868" s="191"/>
      <c r="CE868" s="191"/>
      <c r="CF868" s="191"/>
      <c r="CG868" s="191"/>
      <c r="CH868" s="191"/>
      <c r="CI868" s="191"/>
      <c r="CJ868" s="191"/>
      <c r="CK868" s="191"/>
      <c r="CL868" s="191"/>
      <c r="CM868" s="191"/>
      <c r="CN868" s="191"/>
      <c r="CO868" s="191"/>
      <c r="CP868" s="191"/>
      <c r="CQ868" s="191"/>
      <c r="CR868" s="191"/>
      <c r="CS868" s="191"/>
      <c r="CT868" s="191"/>
      <c r="CU868" s="191"/>
      <c r="CV868" s="191"/>
      <c r="CW868" s="191"/>
      <c r="CX868" s="191"/>
      <c r="CY868" s="191"/>
      <c r="CZ868" s="191"/>
      <c r="DA868" s="191"/>
      <c r="DB868" s="191"/>
      <c r="DC868" s="191"/>
      <c r="DD868" s="191"/>
      <c r="DE868" s="191"/>
      <c r="DF868" s="191"/>
      <c r="DG868" s="191"/>
      <c r="DH868" s="191"/>
      <c r="DI868" s="191"/>
      <c r="DJ868" s="191"/>
      <c r="DK868" s="191"/>
      <c r="DL868" s="191"/>
      <c r="DM868" s="191"/>
      <c r="DN868" s="191"/>
      <c r="DO868" s="191"/>
      <c r="DP868" s="191"/>
      <c r="DQ868" s="191"/>
      <c r="DR868" s="191"/>
      <c r="DS868" s="191"/>
      <c r="DT868" s="191"/>
      <c r="DU868" s="191"/>
      <c r="DV868" s="191"/>
      <c r="DW868" s="191"/>
      <c r="DX868" s="191"/>
      <c r="DY868" s="191"/>
      <c r="DZ868" s="191"/>
      <c r="EA868" s="191"/>
      <c r="EB868" s="191"/>
      <c r="EC868" s="191"/>
      <c r="ED868" s="191"/>
      <c r="EE868" s="191"/>
      <c r="EF868" s="191"/>
      <c r="EG868" s="191"/>
      <c r="EH868" s="191"/>
      <c r="EI868" s="191"/>
      <c r="EJ868" s="191"/>
      <c r="EK868" s="191"/>
      <c r="EL868" s="191"/>
      <c r="EM868" s="191"/>
      <c r="EN868" s="191"/>
      <c r="EO868" s="191"/>
      <c r="EP868" s="191"/>
      <c r="EQ868" s="191"/>
      <c r="ER868" s="191"/>
      <c r="ES868" s="191"/>
      <c r="ET868" s="191"/>
      <c r="EU868" s="191"/>
      <c r="EV868" s="191"/>
      <c r="EW868" s="191"/>
      <c r="EX868" s="191"/>
      <c r="EY868" s="191"/>
      <c r="EZ868" s="191"/>
      <c r="FA868" s="191"/>
      <c r="FB868" s="191"/>
      <c r="FC868" s="191"/>
      <c r="FD868" s="191"/>
      <c r="FE868" s="191"/>
      <c r="FF868" s="191"/>
      <c r="FG868" s="191"/>
      <c r="FH868" s="191"/>
      <c r="FI868" s="191"/>
      <c r="FJ868" s="191"/>
      <c r="FK868" s="191"/>
      <c r="FL868" s="191"/>
      <c r="FM868" s="191"/>
      <c r="FN868" s="191"/>
      <c r="FO868" s="191"/>
      <c r="FP868" s="191"/>
      <c r="FQ868" s="191"/>
      <c r="FR868" s="191"/>
      <c r="FS868" s="191"/>
      <c r="FT868" s="191"/>
      <c r="FU868" s="191"/>
      <c r="FV868" s="191"/>
      <c r="FW868" s="191"/>
      <c r="FX868" s="191"/>
      <c r="FY868" s="191"/>
      <c r="FZ868" s="191"/>
      <c r="GA868" s="191"/>
      <c r="GB868" s="191"/>
      <c r="GC868" s="191"/>
      <c r="GD868" s="191"/>
      <c r="GE868" s="191"/>
      <c r="GF868" s="191"/>
      <c r="GG868" s="191"/>
      <c r="GH868" s="191"/>
      <c r="GI868" s="191"/>
      <c r="GJ868" s="191"/>
      <c r="GK868" s="191"/>
      <c r="GL868" s="191"/>
      <c r="GM868" s="191"/>
      <c r="GN868" s="191"/>
      <c r="GO868" s="191"/>
      <c r="GP868" s="191"/>
      <c r="GQ868" s="191"/>
      <c r="GR868" s="191"/>
      <c r="GS868" s="191"/>
      <c r="GT868" s="191"/>
      <c r="GU868" s="191"/>
      <c r="GV868" s="191"/>
      <c r="GW868" s="191"/>
      <c r="GX868" s="191"/>
      <c r="GY868" s="191"/>
      <c r="GZ868" s="191"/>
      <c r="HA868" s="191"/>
      <c r="HB868" s="191"/>
      <c r="HC868" s="191"/>
      <c r="HD868" s="191"/>
      <c r="HE868" s="191"/>
      <c r="HF868" s="191"/>
      <c r="HG868" s="191"/>
      <c r="HH868" s="191"/>
      <c r="HI868" s="191"/>
      <c r="HJ868" s="191"/>
      <c r="HK868" s="191"/>
      <c r="HL868" s="191"/>
      <c r="HM868" s="191"/>
      <c r="HN868" s="191"/>
      <c r="HO868" s="191"/>
      <c r="HP868" s="191"/>
      <c r="HQ868" s="191"/>
      <c r="HR868" s="191"/>
      <c r="HS868" s="191"/>
      <c r="HT868" s="191"/>
      <c r="HU868" s="191"/>
      <c r="HV868" s="191"/>
      <c r="HW868" s="191"/>
      <c r="HX868" s="191"/>
      <c r="HY868" s="191"/>
      <c r="HZ868" s="191"/>
      <c r="IA868" s="191"/>
      <c r="IB868" s="191"/>
      <c r="IC868" s="191"/>
      <c r="ID868" s="191"/>
      <c r="IE868" s="191"/>
      <c r="IF868" s="191"/>
      <c r="IG868" s="191"/>
      <c r="IH868" s="191"/>
      <c r="II868" s="191"/>
      <c r="IJ868" s="191"/>
      <c r="IK868" s="191"/>
      <c r="IL868" s="191"/>
      <c r="IM868" s="191"/>
    </row>
    <row r="869" spans="1:247" s="84" customFormat="1" x14ac:dyDescent="0.25">
      <c r="A869" s="79" t="s">
        <v>949</v>
      </c>
      <c r="B869" s="79" t="s">
        <v>950</v>
      </c>
      <c r="C869" s="79" t="s">
        <v>952</v>
      </c>
      <c r="D869" s="79" t="s">
        <v>953</v>
      </c>
      <c r="E869" s="80">
        <v>0.31580000000000003</v>
      </c>
      <c r="F869" s="260"/>
      <c r="G869" s="82" t="str">
        <f t="shared" si="64"/>
        <v/>
      </c>
      <c r="H869" s="82" t="str">
        <f t="shared" si="65"/>
        <v>X</v>
      </c>
      <c r="I869" s="83"/>
      <c r="J869" s="83"/>
      <c r="K869" s="83"/>
      <c r="L869" s="83"/>
      <c r="M869" s="83"/>
      <c r="N869" s="84">
        <v>72</v>
      </c>
      <c r="O869" s="84">
        <v>228</v>
      </c>
      <c r="P869" s="85">
        <v>43985</v>
      </c>
      <c r="U869" s="80"/>
      <c r="V869" s="80"/>
      <c r="W869" s="80"/>
      <c r="BB869" s="191"/>
      <c r="BC869" s="191"/>
      <c r="BD869" s="191"/>
      <c r="BE869" s="191"/>
      <c r="BF869" s="191"/>
      <c r="BG869" s="191"/>
      <c r="BH869" s="191"/>
      <c r="BI869" s="191"/>
      <c r="BJ869" s="191"/>
      <c r="BK869" s="191"/>
      <c r="BL869" s="191"/>
      <c r="BM869" s="191"/>
      <c r="BN869" s="191"/>
      <c r="BO869" s="191"/>
      <c r="BP869" s="191"/>
      <c r="BQ869" s="191"/>
      <c r="BR869" s="191"/>
      <c r="BS869" s="191"/>
      <c r="BT869" s="191"/>
      <c r="BU869" s="191"/>
      <c r="BV869" s="191"/>
      <c r="BW869" s="191"/>
      <c r="BX869" s="191"/>
      <c r="BY869" s="191"/>
      <c r="BZ869" s="191"/>
      <c r="CA869" s="191"/>
      <c r="CB869" s="191"/>
      <c r="CC869" s="191"/>
      <c r="CD869" s="191"/>
      <c r="CE869" s="191"/>
      <c r="CF869" s="191"/>
      <c r="CG869" s="191"/>
      <c r="CH869" s="191"/>
      <c r="CI869" s="191"/>
      <c r="CJ869" s="191"/>
      <c r="CK869" s="191"/>
      <c r="CL869" s="191"/>
      <c r="CM869" s="191"/>
      <c r="CN869" s="191"/>
      <c r="CO869" s="191"/>
      <c r="CP869" s="191"/>
      <c r="CQ869" s="191"/>
      <c r="CR869" s="191"/>
      <c r="CS869" s="191"/>
      <c r="CT869" s="191"/>
      <c r="CU869" s="191"/>
      <c r="CV869" s="191"/>
      <c r="CW869" s="191"/>
      <c r="CX869" s="191"/>
      <c r="CY869" s="191"/>
      <c r="CZ869" s="191"/>
      <c r="DA869" s="191"/>
      <c r="DB869" s="191"/>
      <c r="DC869" s="191"/>
      <c r="DD869" s="191"/>
      <c r="DE869" s="191"/>
      <c r="DF869" s="191"/>
      <c r="DG869" s="191"/>
      <c r="DH869" s="191"/>
      <c r="DI869" s="191"/>
      <c r="DJ869" s="191"/>
      <c r="DK869" s="191"/>
      <c r="DL869" s="191"/>
      <c r="DM869" s="191"/>
      <c r="DN869" s="191"/>
      <c r="DO869" s="191"/>
      <c r="DP869" s="191"/>
      <c r="DQ869" s="191"/>
      <c r="DR869" s="191"/>
      <c r="DS869" s="191"/>
      <c r="DT869" s="191"/>
      <c r="DU869" s="191"/>
      <c r="DV869" s="191"/>
      <c r="DW869" s="191"/>
      <c r="DX869" s="191"/>
      <c r="DY869" s="191"/>
      <c r="DZ869" s="191"/>
      <c r="EA869" s="191"/>
      <c r="EB869" s="191"/>
      <c r="EC869" s="191"/>
      <c r="ED869" s="191"/>
      <c r="EE869" s="191"/>
      <c r="EF869" s="191"/>
      <c r="EG869" s="191"/>
      <c r="EH869" s="191"/>
      <c r="EI869" s="191"/>
      <c r="EJ869" s="191"/>
      <c r="EK869" s="191"/>
      <c r="EL869" s="191"/>
      <c r="EM869" s="191"/>
      <c r="EN869" s="191"/>
      <c r="EO869" s="191"/>
      <c r="EP869" s="191"/>
      <c r="EQ869" s="191"/>
      <c r="ER869" s="191"/>
      <c r="ES869" s="191"/>
      <c r="ET869" s="191"/>
      <c r="EU869" s="191"/>
      <c r="EV869" s="191"/>
      <c r="EW869" s="191"/>
      <c r="EX869" s="191"/>
      <c r="EY869" s="191"/>
      <c r="EZ869" s="191"/>
      <c r="FA869" s="191"/>
      <c r="FB869" s="191"/>
      <c r="FC869" s="191"/>
      <c r="FD869" s="191"/>
      <c r="FE869" s="191"/>
      <c r="FF869" s="191"/>
      <c r="FG869" s="191"/>
      <c r="FH869" s="191"/>
      <c r="FI869" s="191"/>
      <c r="FJ869" s="191"/>
      <c r="FK869" s="191"/>
      <c r="FL869" s="191"/>
      <c r="FM869" s="191"/>
      <c r="FN869" s="191"/>
      <c r="FO869" s="191"/>
      <c r="FP869" s="191"/>
      <c r="FQ869" s="191"/>
      <c r="FR869" s="191"/>
      <c r="FS869" s="191"/>
      <c r="FT869" s="191"/>
      <c r="FU869" s="191"/>
      <c r="FV869" s="191"/>
      <c r="FW869" s="191"/>
      <c r="FX869" s="191"/>
      <c r="FY869" s="191"/>
      <c r="FZ869" s="191"/>
      <c r="GA869" s="191"/>
      <c r="GB869" s="191"/>
      <c r="GC869" s="191"/>
      <c r="GD869" s="191"/>
      <c r="GE869" s="191"/>
      <c r="GF869" s="191"/>
      <c r="GG869" s="191"/>
      <c r="GH869" s="191"/>
      <c r="GI869" s="191"/>
      <c r="GJ869" s="191"/>
      <c r="GK869" s="191"/>
      <c r="GL869" s="191"/>
      <c r="GM869" s="191"/>
      <c r="GN869" s="191"/>
      <c r="GO869" s="191"/>
      <c r="GP869" s="191"/>
      <c r="GQ869" s="191"/>
      <c r="GR869" s="191"/>
      <c r="GS869" s="191"/>
      <c r="GT869" s="191"/>
      <c r="GU869" s="191"/>
      <c r="GV869" s="191"/>
      <c r="GW869" s="191"/>
      <c r="GX869" s="191"/>
      <c r="GY869" s="191"/>
      <c r="GZ869" s="191"/>
      <c r="HA869" s="191"/>
      <c r="HB869" s="191"/>
      <c r="HC869" s="191"/>
      <c r="HD869" s="191"/>
      <c r="HE869" s="191"/>
      <c r="HF869" s="191"/>
      <c r="HG869" s="191"/>
      <c r="HH869" s="191"/>
      <c r="HI869" s="191"/>
      <c r="HJ869" s="191"/>
      <c r="HK869" s="191"/>
      <c r="HL869" s="191"/>
      <c r="HM869" s="191"/>
      <c r="HN869" s="191"/>
      <c r="HO869" s="191"/>
      <c r="HP869" s="191"/>
      <c r="HQ869" s="191"/>
      <c r="HR869" s="191"/>
      <c r="HS869" s="191"/>
      <c r="HT869" s="191"/>
      <c r="HU869" s="191"/>
      <c r="HV869" s="191"/>
      <c r="HW869" s="191"/>
      <c r="HX869" s="191"/>
      <c r="HY869" s="191"/>
      <c r="HZ869" s="191"/>
      <c r="IA869" s="191"/>
      <c r="IB869" s="191"/>
      <c r="IC869" s="191"/>
      <c r="ID869" s="191"/>
      <c r="IE869" s="191"/>
      <c r="IF869" s="191"/>
      <c r="IG869" s="191"/>
      <c r="IH869" s="191"/>
      <c r="II869" s="191"/>
      <c r="IJ869" s="191"/>
      <c r="IK869" s="191"/>
      <c r="IL869" s="191"/>
      <c r="IM869" s="191"/>
    </row>
    <row r="870" spans="1:247" s="127" customFormat="1" x14ac:dyDescent="0.25">
      <c r="A870" s="119"/>
      <c r="B870" s="119"/>
      <c r="C870" s="119"/>
      <c r="D870" s="120" t="s">
        <v>2511</v>
      </c>
      <c r="E870" s="121">
        <f>N870/O870</f>
        <v>0.37566137566137564</v>
      </c>
      <c r="F870" s="135"/>
      <c r="G870" s="122"/>
      <c r="H870" s="122"/>
      <c r="I870" s="123"/>
      <c r="J870" s="123"/>
      <c r="K870" s="123"/>
      <c r="L870" s="123"/>
      <c r="M870" s="123"/>
      <c r="N870" s="124">
        <f>SUM(N868:N869)</f>
        <v>213</v>
      </c>
      <c r="O870" s="124">
        <f>SUM(O868:O869)</f>
        <v>567</v>
      </c>
      <c r="P870" s="125"/>
      <c r="Q870" s="124"/>
      <c r="U870" s="126"/>
      <c r="V870" s="126"/>
      <c r="W870" s="126"/>
      <c r="BB870" s="194"/>
      <c r="BC870" s="194"/>
      <c r="BD870" s="194"/>
      <c r="BE870" s="194"/>
      <c r="BF870" s="194"/>
      <c r="BG870" s="194"/>
      <c r="BH870" s="194"/>
      <c r="BI870" s="194"/>
      <c r="BJ870" s="194"/>
      <c r="BK870" s="194"/>
      <c r="BL870" s="194"/>
      <c r="BM870" s="194"/>
      <c r="BN870" s="194"/>
      <c r="BO870" s="194"/>
      <c r="BP870" s="194"/>
      <c r="BQ870" s="194"/>
      <c r="BR870" s="194"/>
      <c r="BS870" s="194"/>
      <c r="BT870" s="194"/>
      <c r="BU870" s="194"/>
      <c r="BV870" s="194"/>
      <c r="BW870" s="194"/>
      <c r="BX870" s="194"/>
      <c r="BY870" s="194"/>
      <c r="BZ870" s="194"/>
      <c r="CA870" s="194"/>
      <c r="CB870" s="194"/>
      <c r="CC870" s="194"/>
      <c r="CD870" s="194"/>
      <c r="CE870" s="194"/>
      <c r="CF870" s="194"/>
      <c r="CG870" s="194"/>
      <c r="CH870" s="194"/>
      <c r="CI870" s="194"/>
      <c r="CJ870" s="194"/>
      <c r="CK870" s="194"/>
      <c r="CL870" s="194"/>
      <c r="CM870" s="194"/>
      <c r="CN870" s="194"/>
      <c r="CO870" s="194"/>
      <c r="CP870" s="194"/>
      <c r="CQ870" s="194"/>
      <c r="CR870" s="194"/>
      <c r="CS870" s="194"/>
      <c r="CT870" s="194"/>
      <c r="CU870" s="194"/>
      <c r="CV870" s="194"/>
      <c r="CW870" s="194"/>
      <c r="CX870" s="194"/>
      <c r="CY870" s="194"/>
      <c r="CZ870" s="194"/>
      <c r="DA870" s="194"/>
      <c r="DB870" s="194"/>
      <c r="DC870" s="194"/>
      <c r="DD870" s="194"/>
      <c r="DE870" s="194"/>
      <c r="DF870" s="194"/>
      <c r="DG870" s="194"/>
      <c r="DH870" s="194"/>
      <c r="DI870" s="194"/>
      <c r="DJ870" s="194"/>
      <c r="DK870" s="194"/>
      <c r="DL870" s="194"/>
      <c r="DM870" s="194"/>
      <c r="DN870" s="194"/>
      <c r="DO870" s="194"/>
      <c r="DP870" s="194"/>
      <c r="DQ870" s="194"/>
      <c r="DR870" s="194"/>
      <c r="DS870" s="194"/>
      <c r="DT870" s="194"/>
      <c r="DU870" s="194"/>
      <c r="DV870" s="194"/>
      <c r="DW870" s="194"/>
      <c r="DX870" s="194"/>
      <c r="DY870" s="194"/>
      <c r="DZ870" s="194"/>
      <c r="EA870" s="194"/>
      <c r="EB870" s="194"/>
      <c r="EC870" s="194"/>
      <c r="ED870" s="194"/>
      <c r="EE870" s="194"/>
      <c r="EF870" s="194"/>
      <c r="EG870" s="194"/>
      <c r="EH870" s="194"/>
      <c r="EI870" s="194"/>
      <c r="EJ870" s="194"/>
      <c r="EK870" s="194"/>
      <c r="EL870" s="194"/>
      <c r="EM870" s="194"/>
      <c r="EN870" s="194"/>
      <c r="EO870" s="194"/>
      <c r="EP870" s="194"/>
      <c r="EQ870" s="194"/>
      <c r="ER870" s="194"/>
      <c r="ES870" s="194"/>
      <c r="ET870" s="194"/>
      <c r="EU870" s="194"/>
      <c r="EV870" s="194"/>
      <c r="EW870" s="194"/>
      <c r="EX870" s="194"/>
      <c r="EY870" s="194"/>
      <c r="EZ870" s="194"/>
      <c r="FA870" s="194"/>
      <c r="FB870" s="194"/>
      <c r="FC870" s="194"/>
      <c r="FD870" s="194"/>
      <c r="FE870" s="194"/>
      <c r="FF870" s="194"/>
      <c r="FG870" s="194"/>
      <c r="FH870" s="194"/>
      <c r="FI870" s="194"/>
      <c r="FJ870" s="194"/>
      <c r="FK870" s="194"/>
      <c r="FL870" s="194"/>
      <c r="FM870" s="194"/>
      <c r="FN870" s="194"/>
      <c r="FO870" s="194"/>
      <c r="FP870" s="194"/>
      <c r="FQ870" s="194"/>
      <c r="FR870" s="194"/>
      <c r="FS870" s="194"/>
      <c r="FT870" s="194"/>
      <c r="FU870" s="194"/>
      <c r="FV870" s="194"/>
      <c r="FW870" s="194"/>
      <c r="FX870" s="194"/>
      <c r="FY870" s="194"/>
      <c r="FZ870" s="194"/>
      <c r="GA870" s="194"/>
      <c r="GB870" s="194"/>
      <c r="GC870" s="194"/>
      <c r="GD870" s="194"/>
      <c r="GE870" s="194"/>
      <c r="GF870" s="194"/>
      <c r="GG870" s="194"/>
      <c r="GH870" s="194"/>
      <c r="GI870" s="194"/>
      <c r="GJ870" s="194"/>
      <c r="GK870" s="194"/>
      <c r="GL870" s="194"/>
      <c r="GM870" s="194"/>
      <c r="GN870" s="194"/>
      <c r="GO870" s="194"/>
      <c r="GP870" s="194"/>
      <c r="GQ870" s="194"/>
      <c r="GR870" s="194"/>
      <c r="GS870" s="194"/>
      <c r="GT870" s="194"/>
      <c r="GU870" s="194"/>
      <c r="GV870" s="194"/>
      <c r="GW870" s="194"/>
      <c r="GX870" s="194"/>
      <c r="GY870" s="194"/>
      <c r="GZ870" s="194"/>
      <c r="HA870" s="194"/>
      <c r="HB870" s="194"/>
      <c r="HC870" s="194"/>
      <c r="HD870" s="194"/>
      <c r="HE870" s="194"/>
      <c r="HF870" s="194"/>
      <c r="HG870" s="194"/>
      <c r="HH870" s="194"/>
      <c r="HI870" s="194"/>
      <c r="HJ870" s="194"/>
      <c r="HK870" s="194"/>
      <c r="HL870" s="194"/>
      <c r="HM870" s="194"/>
      <c r="HN870" s="194"/>
      <c r="HO870" s="194"/>
      <c r="HP870" s="194"/>
      <c r="HQ870" s="194"/>
      <c r="HR870" s="194"/>
      <c r="HS870" s="194"/>
      <c r="HT870" s="194"/>
      <c r="HU870" s="194"/>
      <c r="HV870" s="194"/>
      <c r="HW870" s="194"/>
      <c r="HX870" s="194"/>
      <c r="HY870" s="194"/>
      <c r="HZ870" s="194"/>
      <c r="IA870" s="194"/>
      <c r="IB870" s="194"/>
      <c r="IC870" s="194"/>
      <c r="ID870" s="194"/>
      <c r="IE870" s="194"/>
      <c r="IF870" s="194"/>
      <c r="IG870" s="194"/>
      <c r="IH870" s="194"/>
      <c r="II870" s="194"/>
      <c r="IJ870" s="194"/>
      <c r="IK870" s="194"/>
      <c r="IL870" s="194"/>
      <c r="IM870" s="194"/>
    </row>
    <row r="871" spans="1:247" s="84" customFormat="1" x14ac:dyDescent="0.25">
      <c r="A871" s="79" t="s">
        <v>1290</v>
      </c>
      <c r="B871" s="108" t="s">
        <v>1291</v>
      </c>
      <c r="C871" s="79" t="s">
        <v>1292</v>
      </c>
      <c r="D871" s="108" t="s">
        <v>1293</v>
      </c>
      <c r="E871" s="80">
        <v>0.43380000000000002</v>
      </c>
      <c r="F871" s="257">
        <v>888</v>
      </c>
      <c r="G871" s="82" t="str">
        <f t="shared" si="64"/>
        <v>X</v>
      </c>
      <c r="H871" s="82" t="str">
        <f t="shared" si="65"/>
        <v/>
      </c>
      <c r="I871" s="83"/>
      <c r="J871" s="83"/>
      <c r="K871" s="83"/>
      <c r="L871" s="83"/>
      <c r="M871" s="83"/>
      <c r="N871" s="84">
        <v>141</v>
      </c>
      <c r="O871" s="84">
        <v>325</v>
      </c>
      <c r="P871" s="85">
        <v>43986</v>
      </c>
      <c r="U871" s="80"/>
      <c r="V871" s="80"/>
      <c r="W871" s="80"/>
      <c r="BB871" s="141"/>
      <c r="BC871" s="141"/>
      <c r="BD871" s="141"/>
      <c r="BE871" s="141"/>
      <c r="BF871" s="141"/>
      <c r="BG871" s="141"/>
      <c r="BH871" s="141"/>
      <c r="BI871" s="141"/>
      <c r="BJ871" s="141"/>
      <c r="BK871" s="141"/>
      <c r="BL871" s="141"/>
      <c r="BM871" s="141"/>
      <c r="BN871" s="141"/>
      <c r="BO871" s="141"/>
      <c r="BP871" s="141"/>
      <c r="BQ871" s="141"/>
      <c r="BR871" s="141"/>
      <c r="BS871" s="141"/>
      <c r="BT871" s="141"/>
      <c r="BU871" s="141"/>
      <c r="BV871" s="141"/>
      <c r="BW871" s="141"/>
      <c r="BX871" s="141"/>
      <c r="BY871" s="141"/>
      <c r="BZ871" s="141"/>
      <c r="CA871" s="141"/>
      <c r="CB871" s="141"/>
      <c r="CC871" s="141"/>
      <c r="CD871" s="141"/>
      <c r="CE871" s="141"/>
      <c r="CF871" s="141"/>
      <c r="CG871" s="141"/>
      <c r="CH871" s="141"/>
      <c r="CI871" s="141"/>
      <c r="CJ871" s="141"/>
      <c r="CK871" s="141"/>
      <c r="CL871" s="141"/>
      <c r="CM871" s="141"/>
      <c r="CN871" s="141"/>
      <c r="CO871" s="141"/>
      <c r="CP871" s="141"/>
      <c r="CQ871" s="141"/>
      <c r="CR871" s="141"/>
      <c r="CS871" s="141"/>
      <c r="CT871" s="141"/>
      <c r="CU871" s="141"/>
      <c r="CV871" s="141"/>
      <c r="CW871" s="141"/>
      <c r="CX871" s="141"/>
      <c r="CY871" s="141"/>
      <c r="CZ871" s="141"/>
      <c r="DA871" s="141"/>
      <c r="DB871" s="141"/>
      <c r="DC871" s="141"/>
      <c r="DD871" s="141"/>
      <c r="DE871" s="141"/>
      <c r="DF871" s="141"/>
      <c r="DG871" s="141"/>
      <c r="DH871" s="141"/>
      <c r="DI871" s="141"/>
      <c r="DJ871" s="141"/>
      <c r="DK871" s="141"/>
      <c r="DL871" s="141"/>
      <c r="DM871" s="141"/>
      <c r="DN871" s="141"/>
      <c r="DO871" s="141"/>
      <c r="DP871" s="141"/>
      <c r="DQ871" s="141"/>
      <c r="DR871" s="141"/>
      <c r="DS871" s="141"/>
      <c r="DT871" s="141"/>
      <c r="DU871" s="141"/>
      <c r="DV871" s="141"/>
      <c r="DW871" s="141"/>
      <c r="DX871" s="141"/>
      <c r="DY871" s="141"/>
      <c r="DZ871" s="141"/>
      <c r="EA871" s="141"/>
      <c r="EB871" s="141"/>
      <c r="EC871" s="141"/>
      <c r="ED871" s="141"/>
      <c r="EE871" s="141"/>
      <c r="EF871" s="141"/>
      <c r="EG871" s="141"/>
      <c r="EH871" s="141"/>
      <c r="EI871" s="141"/>
      <c r="EJ871" s="141"/>
      <c r="EK871" s="141"/>
      <c r="EL871" s="141"/>
      <c r="EM871" s="141"/>
      <c r="EN871" s="141"/>
      <c r="EO871" s="141"/>
      <c r="EP871" s="141"/>
      <c r="EQ871" s="141"/>
      <c r="ER871" s="141"/>
      <c r="ES871" s="141"/>
      <c r="ET871" s="141"/>
      <c r="EU871" s="141"/>
      <c r="EV871" s="141"/>
      <c r="EW871" s="141"/>
      <c r="EX871" s="141"/>
      <c r="EY871" s="141"/>
      <c r="EZ871" s="141"/>
      <c r="FA871" s="141"/>
      <c r="FB871" s="141"/>
      <c r="FC871" s="141"/>
      <c r="FD871" s="141"/>
      <c r="FE871" s="141"/>
      <c r="FF871" s="141"/>
      <c r="FG871" s="141"/>
      <c r="FH871" s="141"/>
      <c r="FI871" s="141"/>
      <c r="FJ871" s="141"/>
      <c r="FK871" s="141"/>
      <c r="FL871" s="141"/>
      <c r="FM871" s="141"/>
      <c r="FN871" s="141"/>
      <c r="FO871" s="141"/>
      <c r="FP871" s="141"/>
      <c r="FQ871" s="141"/>
      <c r="FR871" s="141"/>
      <c r="FS871" s="141"/>
      <c r="FT871" s="141"/>
      <c r="FU871" s="141"/>
      <c r="FV871" s="141"/>
      <c r="FW871" s="141"/>
      <c r="FX871" s="141"/>
      <c r="FY871" s="141"/>
      <c r="FZ871" s="141"/>
      <c r="GA871" s="141"/>
      <c r="GB871" s="141"/>
      <c r="GC871" s="141"/>
      <c r="GD871" s="141"/>
      <c r="GE871" s="141"/>
      <c r="GF871" s="141"/>
      <c r="GG871" s="141"/>
      <c r="GH871" s="141"/>
      <c r="GI871" s="141"/>
      <c r="GJ871" s="141"/>
      <c r="GK871" s="141"/>
      <c r="GL871" s="141"/>
      <c r="GM871" s="141"/>
      <c r="GN871" s="141"/>
      <c r="GO871" s="141"/>
      <c r="GP871" s="141"/>
      <c r="GQ871" s="141"/>
      <c r="GR871" s="141"/>
      <c r="GS871" s="141"/>
      <c r="GT871" s="141"/>
      <c r="GU871" s="141"/>
      <c r="GV871" s="141"/>
      <c r="GW871" s="141"/>
      <c r="GX871" s="141"/>
      <c r="GY871" s="141"/>
      <c r="GZ871" s="141"/>
      <c r="HA871" s="141"/>
      <c r="HB871" s="141"/>
      <c r="HC871" s="141"/>
      <c r="HD871" s="141"/>
      <c r="HE871" s="141"/>
      <c r="HF871" s="141"/>
      <c r="HG871" s="141"/>
      <c r="HH871" s="141"/>
      <c r="HI871" s="141"/>
      <c r="HJ871" s="141"/>
      <c r="HK871" s="141"/>
      <c r="HL871" s="141"/>
      <c r="HM871" s="141"/>
      <c r="HN871" s="141"/>
      <c r="HO871" s="141"/>
      <c r="HP871" s="141"/>
      <c r="HQ871" s="141"/>
      <c r="HR871" s="141"/>
      <c r="HS871" s="141"/>
      <c r="HT871" s="141"/>
      <c r="HU871" s="141"/>
      <c r="HV871" s="141"/>
      <c r="HW871" s="141"/>
      <c r="HX871" s="141"/>
      <c r="HY871" s="141"/>
      <c r="HZ871" s="141"/>
      <c r="IA871" s="141"/>
      <c r="IB871" s="141"/>
      <c r="IC871" s="141"/>
      <c r="ID871" s="141"/>
      <c r="IE871" s="141"/>
      <c r="IF871" s="141"/>
      <c r="IG871" s="141"/>
      <c r="IH871" s="141"/>
      <c r="II871" s="141"/>
      <c r="IJ871" s="141"/>
      <c r="IK871" s="141"/>
      <c r="IL871" s="141"/>
      <c r="IM871" s="141"/>
    </row>
    <row r="872" spans="1:247" s="84" customFormat="1" x14ac:dyDescent="0.25">
      <c r="A872" s="79" t="s">
        <v>1290</v>
      </c>
      <c r="B872" s="108" t="s">
        <v>1291</v>
      </c>
      <c r="C872" s="79" t="s">
        <v>1294</v>
      </c>
      <c r="D872" s="108" t="s">
        <v>1295</v>
      </c>
      <c r="E872" s="80">
        <v>0.37890000000000001</v>
      </c>
      <c r="F872" s="257"/>
      <c r="G872" s="82" t="str">
        <f t="shared" si="64"/>
        <v/>
      </c>
      <c r="H872" s="82" t="str">
        <f t="shared" si="65"/>
        <v>X</v>
      </c>
      <c r="I872" s="83" t="s">
        <v>170</v>
      </c>
      <c r="J872" s="83" t="s">
        <v>170</v>
      </c>
      <c r="K872" s="83"/>
      <c r="L872" s="83"/>
      <c r="M872" s="83"/>
      <c r="N872" s="84">
        <v>97</v>
      </c>
      <c r="O872" s="84">
        <v>256</v>
      </c>
      <c r="P872" s="85">
        <v>43986</v>
      </c>
      <c r="U872" s="80"/>
      <c r="V872" s="80"/>
      <c r="W872" s="80"/>
      <c r="AT872" s="88"/>
    </row>
    <row r="873" spans="1:247" s="127" customFormat="1" x14ac:dyDescent="0.25">
      <c r="A873" s="119"/>
      <c r="B873" s="120"/>
      <c r="C873" s="119"/>
      <c r="D873" s="120" t="s">
        <v>2511</v>
      </c>
      <c r="E873" s="121">
        <f>N873/O873</f>
        <v>0.40963855421686746</v>
      </c>
      <c r="F873" s="259"/>
      <c r="G873" s="122"/>
      <c r="H873" s="122"/>
      <c r="I873" s="123"/>
      <c r="J873" s="123"/>
      <c r="K873" s="123"/>
      <c r="L873" s="123"/>
      <c r="M873" s="123"/>
      <c r="N873" s="124">
        <f>SUM(N871:N872)</f>
        <v>238</v>
      </c>
      <c r="O873" s="124">
        <f>SUM(O871:O872)</f>
        <v>581</v>
      </c>
      <c r="P873" s="125"/>
      <c r="Q873" s="124"/>
      <c r="U873" s="126"/>
      <c r="V873" s="126"/>
      <c r="W873" s="126"/>
      <c r="AT873" s="136"/>
    </row>
    <row r="874" spans="1:247" s="84" customFormat="1" x14ac:dyDescent="0.25">
      <c r="A874" s="79" t="s">
        <v>1887</v>
      </c>
      <c r="B874" s="108" t="s">
        <v>2286</v>
      </c>
      <c r="C874" s="79" t="s">
        <v>1888</v>
      </c>
      <c r="D874" s="108" t="s">
        <v>334</v>
      </c>
      <c r="E874" s="80">
        <v>0.30630000000000002</v>
      </c>
      <c r="F874" s="257"/>
      <c r="G874" s="82" t="str">
        <f t="shared" si="64"/>
        <v/>
      </c>
      <c r="H874" s="82" t="str">
        <f t="shared" si="65"/>
        <v>X</v>
      </c>
      <c r="I874" s="83"/>
      <c r="J874" s="83"/>
      <c r="K874" s="83"/>
      <c r="L874" s="83"/>
      <c r="M874" s="83"/>
      <c r="N874" s="84">
        <v>724</v>
      </c>
      <c r="O874" s="84">
        <v>2364</v>
      </c>
      <c r="P874" s="85">
        <v>43985</v>
      </c>
      <c r="U874" s="80"/>
      <c r="V874" s="80"/>
      <c r="W874" s="80"/>
      <c r="AT874" s="88"/>
    </row>
    <row r="875" spans="1:247" s="84" customFormat="1" x14ac:dyDescent="0.25">
      <c r="A875" s="79" t="s">
        <v>1887</v>
      </c>
      <c r="B875" s="108" t="s">
        <v>2286</v>
      </c>
      <c r="C875" s="79" t="s">
        <v>1889</v>
      </c>
      <c r="D875" s="108" t="s">
        <v>1890</v>
      </c>
      <c r="E875" s="80">
        <v>0.50609999999999999</v>
      </c>
      <c r="F875" s="257"/>
      <c r="G875" s="82" t="str">
        <f t="shared" si="64"/>
        <v>X</v>
      </c>
      <c r="H875" s="82" t="str">
        <f t="shared" si="65"/>
        <v/>
      </c>
      <c r="I875" s="83"/>
      <c r="J875" s="83"/>
      <c r="K875" s="83"/>
      <c r="L875" s="83"/>
      <c r="M875" s="83"/>
      <c r="N875" s="84">
        <v>454</v>
      </c>
      <c r="O875" s="84">
        <v>897</v>
      </c>
      <c r="P875" s="85">
        <v>43985</v>
      </c>
      <c r="U875" s="80"/>
      <c r="V875" s="80"/>
      <c r="W875" s="80"/>
      <c r="AT875" s="88"/>
    </row>
    <row r="876" spans="1:247" s="84" customFormat="1" x14ac:dyDescent="0.25">
      <c r="A876" s="79" t="s">
        <v>1887</v>
      </c>
      <c r="B876" s="108" t="s">
        <v>2286</v>
      </c>
      <c r="C876" s="79" t="s">
        <v>1891</v>
      </c>
      <c r="D876" s="108" t="s">
        <v>2287</v>
      </c>
      <c r="E876" s="80">
        <v>0.4753</v>
      </c>
      <c r="F876" s="257"/>
      <c r="G876" s="82" t="str">
        <f t="shared" si="64"/>
        <v>X</v>
      </c>
      <c r="H876" s="82" t="str">
        <f t="shared" si="65"/>
        <v/>
      </c>
      <c r="I876" s="83"/>
      <c r="J876" s="83"/>
      <c r="K876" s="83"/>
      <c r="L876" s="83"/>
      <c r="M876" s="83"/>
      <c r="N876" s="84">
        <v>356</v>
      </c>
      <c r="O876" s="84">
        <v>749</v>
      </c>
      <c r="P876" s="85">
        <v>43985</v>
      </c>
      <c r="U876" s="80"/>
      <c r="V876" s="80"/>
      <c r="W876" s="80"/>
    </row>
    <row r="877" spans="1:247" s="84" customFormat="1" x14ac:dyDescent="0.25">
      <c r="A877" s="79" t="s">
        <v>1887</v>
      </c>
      <c r="B877" s="108" t="s">
        <v>2286</v>
      </c>
      <c r="C877" s="79" t="s">
        <v>1892</v>
      </c>
      <c r="D877" s="108" t="s">
        <v>2288</v>
      </c>
      <c r="E877" s="80">
        <v>0.29339999999999999</v>
      </c>
      <c r="F877" s="196"/>
      <c r="G877" s="82" t="str">
        <f t="shared" si="64"/>
        <v/>
      </c>
      <c r="H877" s="82" t="str">
        <f t="shared" si="65"/>
        <v/>
      </c>
      <c r="I877" s="83"/>
      <c r="J877" s="83"/>
      <c r="K877" s="83"/>
      <c r="L877" s="83"/>
      <c r="M877" s="83"/>
      <c r="N877" s="84">
        <v>311</v>
      </c>
      <c r="O877" s="84">
        <v>1060</v>
      </c>
      <c r="P877" s="85">
        <v>43985</v>
      </c>
      <c r="U877" s="80"/>
      <c r="V877" s="80"/>
      <c r="W877" s="80"/>
    </row>
    <row r="878" spans="1:247" s="84" customFormat="1" x14ac:dyDescent="0.25">
      <c r="A878" s="79" t="s">
        <v>1887</v>
      </c>
      <c r="B878" s="108" t="s">
        <v>2286</v>
      </c>
      <c r="C878" s="79" t="s">
        <v>1893</v>
      </c>
      <c r="D878" s="108" t="s">
        <v>2583</v>
      </c>
      <c r="E878" s="80">
        <v>0.58089999999999997</v>
      </c>
      <c r="F878" s="196"/>
      <c r="G878" s="82" t="str">
        <f t="shared" si="64"/>
        <v>X</v>
      </c>
      <c r="H878" s="82" t="str">
        <f t="shared" si="65"/>
        <v/>
      </c>
      <c r="I878" s="83"/>
      <c r="J878" s="83"/>
      <c r="K878" s="83"/>
      <c r="L878" s="83"/>
      <c r="M878" s="83"/>
      <c r="N878" s="84">
        <v>219</v>
      </c>
      <c r="O878" s="84">
        <v>377</v>
      </c>
      <c r="P878" s="85">
        <v>43985</v>
      </c>
      <c r="U878" s="80"/>
      <c r="V878" s="80"/>
      <c r="W878" s="80"/>
    </row>
    <row r="879" spans="1:247" s="84" customFormat="1" x14ac:dyDescent="0.25">
      <c r="A879" s="79" t="s">
        <v>1887</v>
      </c>
      <c r="B879" s="108" t="s">
        <v>2286</v>
      </c>
      <c r="C879" s="79" t="s">
        <v>1894</v>
      </c>
      <c r="D879" s="108" t="s">
        <v>2289</v>
      </c>
      <c r="E879" s="80">
        <v>0.68189999999999995</v>
      </c>
      <c r="F879" s="257"/>
      <c r="G879" s="82" t="str">
        <f t="shared" si="64"/>
        <v>X</v>
      </c>
      <c r="H879" s="82" t="str">
        <f t="shared" si="65"/>
        <v/>
      </c>
      <c r="I879" s="83"/>
      <c r="J879" s="83"/>
      <c r="K879" s="83"/>
      <c r="L879" s="83"/>
      <c r="M879" s="83"/>
      <c r="N879" s="84">
        <v>358</v>
      </c>
      <c r="O879" s="84">
        <v>525</v>
      </c>
      <c r="P879" s="85">
        <v>43985</v>
      </c>
      <c r="U879" s="80"/>
      <c r="V879" s="80"/>
      <c r="W879" s="80"/>
    </row>
    <row r="880" spans="1:247" s="84" customFormat="1" x14ac:dyDescent="0.25">
      <c r="A880" s="79" t="s">
        <v>1887</v>
      </c>
      <c r="B880" s="108" t="s">
        <v>2286</v>
      </c>
      <c r="C880" s="79" t="s">
        <v>1895</v>
      </c>
      <c r="D880" s="108" t="s">
        <v>1896</v>
      </c>
      <c r="E880" s="80">
        <v>0.43020000000000003</v>
      </c>
      <c r="F880" s="257"/>
      <c r="G880" s="82" t="str">
        <f t="shared" si="64"/>
        <v>X</v>
      </c>
      <c r="H880" s="82" t="str">
        <f t="shared" si="65"/>
        <v/>
      </c>
      <c r="I880" s="83"/>
      <c r="J880" s="83"/>
      <c r="K880" s="83"/>
      <c r="L880" s="83"/>
      <c r="M880" s="83"/>
      <c r="N880" s="84">
        <v>262</v>
      </c>
      <c r="O880" s="84">
        <v>609</v>
      </c>
      <c r="P880" s="85">
        <v>43985</v>
      </c>
      <c r="U880" s="80"/>
      <c r="V880" s="80"/>
      <c r="W880" s="80"/>
    </row>
    <row r="881" spans="1:47" s="84" customFormat="1" x14ac:dyDescent="0.25">
      <c r="A881" s="79" t="s">
        <v>1887</v>
      </c>
      <c r="B881" s="108" t="s">
        <v>2286</v>
      </c>
      <c r="C881" s="79" t="s">
        <v>1897</v>
      </c>
      <c r="D881" s="108" t="s">
        <v>1898</v>
      </c>
      <c r="E881" s="80">
        <v>0.69899999999999995</v>
      </c>
      <c r="F881" s="257"/>
      <c r="G881" s="82" t="str">
        <f t="shared" si="64"/>
        <v>X</v>
      </c>
      <c r="H881" s="82" t="str">
        <f t="shared" si="65"/>
        <v/>
      </c>
      <c r="I881" s="83"/>
      <c r="J881" s="83"/>
      <c r="K881" s="83"/>
      <c r="L881" s="83"/>
      <c r="M881" s="83"/>
      <c r="N881" s="84">
        <v>353</v>
      </c>
      <c r="O881" s="84">
        <v>505</v>
      </c>
      <c r="P881" s="85">
        <v>43985</v>
      </c>
      <c r="U881" s="80"/>
      <c r="V881" s="80"/>
      <c r="W881" s="80"/>
    </row>
    <row r="882" spans="1:47" s="84" customFormat="1" x14ac:dyDescent="0.25">
      <c r="A882" s="79" t="s">
        <v>1887</v>
      </c>
      <c r="B882" s="108" t="s">
        <v>2286</v>
      </c>
      <c r="C882" s="79" t="s">
        <v>1899</v>
      </c>
      <c r="D882" s="108" t="s">
        <v>2584</v>
      </c>
      <c r="E882" s="80">
        <v>0.71020000000000005</v>
      </c>
      <c r="F882" s="257"/>
      <c r="G882" s="82" t="str">
        <f t="shared" si="64"/>
        <v>X</v>
      </c>
      <c r="H882" s="82" t="str">
        <f t="shared" si="65"/>
        <v/>
      </c>
      <c r="I882" s="83"/>
      <c r="J882" s="83"/>
      <c r="K882" s="83"/>
      <c r="L882" s="83"/>
      <c r="M882" s="83"/>
      <c r="N882" s="84">
        <v>272</v>
      </c>
      <c r="O882" s="84">
        <v>383</v>
      </c>
      <c r="P882" s="85">
        <v>43985</v>
      </c>
      <c r="U882" s="80"/>
      <c r="V882" s="80"/>
      <c r="W882" s="80"/>
    </row>
    <row r="883" spans="1:47" s="84" customFormat="1" x14ac:dyDescent="0.25">
      <c r="A883" s="79" t="s">
        <v>1887</v>
      </c>
      <c r="B883" s="108" t="s">
        <v>2286</v>
      </c>
      <c r="C883" s="79" t="s">
        <v>1900</v>
      </c>
      <c r="D883" s="108" t="s">
        <v>2585</v>
      </c>
      <c r="E883" s="80">
        <v>0.71789999999999998</v>
      </c>
      <c r="F883" s="257"/>
      <c r="G883" s="82" t="str">
        <f t="shared" si="64"/>
        <v>X</v>
      </c>
      <c r="H883" s="82" t="str">
        <f t="shared" si="65"/>
        <v/>
      </c>
      <c r="I883" s="83"/>
      <c r="J883" s="83"/>
      <c r="K883" s="83"/>
      <c r="L883" s="83"/>
      <c r="M883" s="83"/>
      <c r="N883" s="84">
        <v>308</v>
      </c>
      <c r="O883" s="84">
        <v>429</v>
      </c>
      <c r="P883" s="85">
        <v>43985</v>
      </c>
      <c r="U883" s="80"/>
      <c r="V883" s="80"/>
      <c r="W883" s="80"/>
    </row>
    <row r="884" spans="1:47" s="84" customFormat="1" x14ac:dyDescent="0.25">
      <c r="A884" s="79" t="s">
        <v>1887</v>
      </c>
      <c r="B884" s="108" t="s">
        <v>2286</v>
      </c>
      <c r="C884" s="79" t="s">
        <v>1901</v>
      </c>
      <c r="D884" s="108" t="s">
        <v>2586</v>
      </c>
      <c r="E884" s="80">
        <v>0.67190000000000005</v>
      </c>
      <c r="F884" s="257"/>
      <c r="G884" s="82" t="str">
        <f t="shared" si="64"/>
        <v>X</v>
      </c>
      <c r="H884" s="82" t="str">
        <f t="shared" si="65"/>
        <v/>
      </c>
      <c r="I884" s="83"/>
      <c r="J884" s="83"/>
      <c r="K884" s="83"/>
      <c r="L884" s="83"/>
      <c r="M884" s="83"/>
      <c r="N884" s="84">
        <v>256</v>
      </c>
      <c r="O884" s="84">
        <v>381</v>
      </c>
      <c r="P884" s="85">
        <v>43985</v>
      </c>
      <c r="U884" s="80"/>
      <c r="V884" s="80"/>
      <c r="W884" s="80"/>
    </row>
    <row r="885" spans="1:47" s="84" customFormat="1" x14ac:dyDescent="0.25">
      <c r="A885" s="79" t="s">
        <v>1887</v>
      </c>
      <c r="B885" s="108" t="s">
        <v>2286</v>
      </c>
      <c r="C885" s="79" t="s">
        <v>1902</v>
      </c>
      <c r="D885" s="108" t="s">
        <v>2587</v>
      </c>
      <c r="E885" s="80">
        <v>0.61180000000000001</v>
      </c>
      <c r="F885" s="257"/>
      <c r="G885" s="82" t="str">
        <f t="shared" si="64"/>
        <v>X</v>
      </c>
      <c r="H885" s="82" t="str">
        <f t="shared" si="65"/>
        <v/>
      </c>
      <c r="I885" s="83"/>
      <c r="J885" s="83"/>
      <c r="K885" s="83"/>
      <c r="L885" s="83"/>
      <c r="M885" s="83"/>
      <c r="N885" s="84">
        <v>238</v>
      </c>
      <c r="O885" s="84">
        <v>389</v>
      </c>
      <c r="P885" s="85">
        <v>43985</v>
      </c>
      <c r="U885" s="80"/>
      <c r="V885" s="80"/>
      <c r="W885" s="80"/>
    </row>
    <row r="886" spans="1:47" s="84" customFormat="1" x14ac:dyDescent="0.25">
      <c r="A886" s="79" t="s">
        <v>1887</v>
      </c>
      <c r="B886" s="108" t="s">
        <v>2286</v>
      </c>
      <c r="C886" s="79" t="s">
        <v>1903</v>
      </c>
      <c r="D886" s="108" t="s">
        <v>2588</v>
      </c>
      <c r="E886" s="80">
        <v>0.1744</v>
      </c>
      <c r="F886" s="257"/>
      <c r="G886" s="82" t="str">
        <f t="shared" si="64"/>
        <v/>
      </c>
      <c r="H886" s="82" t="str">
        <f t="shared" si="65"/>
        <v/>
      </c>
      <c r="I886" s="83"/>
      <c r="J886" s="83"/>
      <c r="K886" s="83"/>
      <c r="L886" s="83"/>
      <c r="M886" s="83"/>
      <c r="N886" s="84">
        <v>34</v>
      </c>
      <c r="O886" s="84">
        <v>195</v>
      </c>
      <c r="P886" s="85">
        <v>43985</v>
      </c>
      <c r="U886" s="80"/>
      <c r="V886" s="80"/>
      <c r="W886" s="80"/>
    </row>
    <row r="887" spans="1:47" s="84" customFormat="1" x14ac:dyDescent="0.25">
      <c r="A887" s="79" t="s">
        <v>1887</v>
      </c>
      <c r="B887" s="108" t="s">
        <v>2286</v>
      </c>
      <c r="C887" s="79" t="s">
        <v>1904</v>
      </c>
      <c r="D887" s="108" t="s">
        <v>2589</v>
      </c>
      <c r="E887" s="80">
        <v>0.10680000000000001</v>
      </c>
      <c r="F887" s="257"/>
      <c r="G887" s="82" t="str">
        <f t="shared" si="64"/>
        <v/>
      </c>
      <c r="H887" s="82" t="str">
        <f t="shared" si="65"/>
        <v/>
      </c>
      <c r="I887" s="83"/>
      <c r="J887" s="83"/>
      <c r="K887" s="83"/>
      <c r="L887" s="83"/>
      <c r="M887" s="83"/>
      <c r="N887" s="84">
        <v>49</v>
      </c>
      <c r="O887" s="84">
        <v>459</v>
      </c>
      <c r="P887" s="85">
        <v>43985</v>
      </c>
      <c r="U887" s="80"/>
      <c r="V887" s="80"/>
      <c r="W887" s="80"/>
    </row>
    <row r="888" spans="1:47" s="84" customFormat="1" x14ac:dyDescent="0.25">
      <c r="A888" s="79" t="s">
        <v>1887</v>
      </c>
      <c r="B888" s="108" t="s">
        <v>2286</v>
      </c>
      <c r="C888" s="79" t="s">
        <v>1905</v>
      </c>
      <c r="D888" s="108" t="s">
        <v>2590</v>
      </c>
      <c r="E888" s="80">
        <v>0.31850000000000001</v>
      </c>
      <c r="F888" s="257"/>
      <c r="G888" s="82" t="str">
        <f t="shared" si="64"/>
        <v/>
      </c>
      <c r="H888" s="82" t="str">
        <f t="shared" si="65"/>
        <v>X</v>
      </c>
      <c r="I888" s="83"/>
      <c r="J888" s="83"/>
      <c r="K888" s="83"/>
      <c r="L888" s="83"/>
      <c r="M888" s="83"/>
      <c r="N888" s="84">
        <v>93</v>
      </c>
      <c r="O888" s="84">
        <v>292</v>
      </c>
      <c r="P888" s="85">
        <v>43985</v>
      </c>
      <c r="U888" s="80"/>
      <c r="V888" s="80"/>
      <c r="W888" s="80"/>
    </row>
    <row r="889" spans="1:47" s="84" customFormat="1" x14ac:dyDescent="0.25">
      <c r="A889" s="79" t="s">
        <v>1887</v>
      </c>
      <c r="B889" s="108" t="s">
        <v>2286</v>
      </c>
      <c r="C889" s="79" t="s">
        <v>1906</v>
      </c>
      <c r="D889" s="108" t="s">
        <v>2591</v>
      </c>
      <c r="E889" s="80">
        <v>0.62580000000000002</v>
      </c>
      <c r="F889" s="257"/>
      <c r="G889" s="82" t="str">
        <f t="shared" si="64"/>
        <v>X</v>
      </c>
      <c r="H889" s="82" t="str">
        <f t="shared" si="65"/>
        <v/>
      </c>
      <c r="I889" s="83"/>
      <c r="J889" s="83"/>
      <c r="K889" s="83"/>
      <c r="L889" s="83"/>
      <c r="M889" s="83"/>
      <c r="N889" s="84">
        <v>194</v>
      </c>
      <c r="O889" s="84">
        <v>310</v>
      </c>
      <c r="P889" s="85">
        <v>43985</v>
      </c>
      <c r="U889" s="80"/>
      <c r="V889" s="80"/>
      <c r="W889" s="80"/>
    </row>
    <row r="890" spans="1:47" s="84" customFormat="1" x14ac:dyDescent="0.25">
      <c r="A890" s="79" t="s">
        <v>1887</v>
      </c>
      <c r="B890" s="108" t="s">
        <v>2286</v>
      </c>
      <c r="C890" s="79" t="s">
        <v>1907</v>
      </c>
      <c r="D890" s="108" t="s">
        <v>2592</v>
      </c>
      <c r="E890" s="80">
        <v>0.16919999999999999</v>
      </c>
      <c r="F890" s="257"/>
      <c r="G890" s="82" t="str">
        <f t="shared" si="64"/>
        <v/>
      </c>
      <c r="H890" s="82" t="str">
        <f t="shared" si="65"/>
        <v/>
      </c>
      <c r="I890" s="83"/>
      <c r="J890" s="83"/>
      <c r="K890" s="83"/>
      <c r="L890" s="83"/>
      <c r="M890" s="83"/>
      <c r="N890" s="84">
        <v>67</v>
      </c>
      <c r="O890" s="84">
        <v>396</v>
      </c>
      <c r="P890" s="85">
        <v>43985</v>
      </c>
      <c r="U890" s="80"/>
      <c r="V890" s="80"/>
      <c r="W890" s="80"/>
    </row>
    <row r="891" spans="1:47" s="84" customFormat="1" x14ac:dyDescent="0.25">
      <c r="A891" s="79" t="s">
        <v>1887</v>
      </c>
      <c r="B891" s="108" t="s">
        <v>2286</v>
      </c>
      <c r="C891" s="79" t="s">
        <v>1908</v>
      </c>
      <c r="D891" s="108" t="s">
        <v>2593</v>
      </c>
      <c r="E891" s="80">
        <v>0.72589999999999999</v>
      </c>
      <c r="F891" s="257"/>
      <c r="G891" s="82" t="str">
        <f t="shared" si="64"/>
        <v>X</v>
      </c>
      <c r="H891" s="82" t="str">
        <f t="shared" si="65"/>
        <v/>
      </c>
      <c r="I891" s="83"/>
      <c r="J891" s="83"/>
      <c r="K891" s="83"/>
      <c r="L891" s="83"/>
      <c r="M891" s="83"/>
      <c r="N891" s="84">
        <v>188</v>
      </c>
      <c r="O891" s="84">
        <v>259</v>
      </c>
      <c r="P891" s="85">
        <v>43985</v>
      </c>
      <c r="U891" s="80"/>
      <c r="V891" s="80"/>
      <c r="W891" s="80"/>
    </row>
    <row r="892" spans="1:47" s="84" customFormat="1" x14ac:dyDescent="0.25">
      <c r="A892" s="79" t="s">
        <v>1887</v>
      </c>
      <c r="B892" s="108" t="s">
        <v>2286</v>
      </c>
      <c r="C892" s="79" t="s">
        <v>1909</v>
      </c>
      <c r="D892" s="108" t="s">
        <v>2594</v>
      </c>
      <c r="E892" s="80">
        <v>0.72470000000000001</v>
      </c>
      <c r="F892" s="257"/>
      <c r="G892" s="82" t="str">
        <f t="shared" si="64"/>
        <v>X</v>
      </c>
      <c r="H892" s="82" t="str">
        <f t="shared" si="65"/>
        <v/>
      </c>
      <c r="I892" s="83"/>
      <c r="J892" s="83"/>
      <c r="K892" s="83"/>
      <c r="L892" s="83"/>
      <c r="M892" s="83"/>
      <c r="N892" s="84">
        <v>258</v>
      </c>
      <c r="O892" s="84">
        <v>356</v>
      </c>
      <c r="P892" s="85">
        <v>43985</v>
      </c>
      <c r="U892" s="80"/>
      <c r="V892" s="80"/>
      <c r="W892" s="80"/>
    </row>
    <row r="893" spans="1:47" s="84" customFormat="1" x14ac:dyDescent="0.25">
      <c r="A893" s="79" t="s">
        <v>1887</v>
      </c>
      <c r="B893" s="108" t="s">
        <v>2286</v>
      </c>
      <c r="C893" s="79" t="s">
        <v>1910</v>
      </c>
      <c r="D893" s="108" t="s">
        <v>2595</v>
      </c>
      <c r="E893" s="80">
        <v>0.31580000000000003</v>
      </c>
      <c r="F893" s="257"/>
      <c r="G893" s="82" t="str">
        <f t="shared" si="64"/>
        <v/>
      </c>
      <c r="H893" s="82" t="str">
        <f t="shared" si="65"/>
        <v>X</v>
      </c>
      <c r="I893" s="83"/>
      <c r="J893" s="83"/>
      <c r="K893" s="83"/>
      <c r="L893" s="83"/>
      <c r="M893" s="83"/>
      <c r="N893" s="84">
        <v>90</v>
      </c>
      <c r="O893" s="84">
        <v>285</v>
      </c>
      <c r="P893" s="85">
        <v>43985</v>
      </c>
      <c r="U893" s="80"/>
      <c r="V893" s="80"/>
      <c r="W893" s="80"/>
    </row>
    <row r="894" spans="1:47" s="84" customFormat="1" x14ac:dyDescent="0.25">
      <c r="A894" s="79" t="s">
        <v>1887</v>
      </c>
      <c r="B894" s="108" t="s">
        <v>2286</v>
      </c>
      <c r="C894" s="79" t="s">
        <v>1911</v>
      </c>
      <c r="D894" s="108" t="s">
        <v>2596</v>
      </c>
      <c r="E894" s="80">
        <v>0.68910000000000005</v>
      </c>
      <c r="F894" s="257"/>
      <c r="G894" s="82" t="str">
        <f t="shared" si="64"/>
        <v>X</v>
      </c>
      <c r="H894" s="82" t="str">
        <f t="shared" si="65"/>
        <v/>
      </c>
      <c r="I894" s="83"/>
      <c r="J894" s="83"/>
      <c r="K894" s="83"/>
      <c r="L894" s="83"/>
      <c r="M894" s="83"/>
      <c r="N894" s="84">
        <v>184</v>
      </c>
      <c r="O894" s="84">
        <v>267</v>
      </c>
      <c r="P894" s="85">
        <v>43985</v>
      </c>
      <c r="U894" s="80"/>
      <c r="V894" s="80"/>
      <c r="W894" s="80"/>
    </row>
    <row r="895" spans="1:47" s="84" customFormat="1" x14ac:dyDescent="0.25">
      <c r="A895" s="79" t="s">
        <v>1887</v>
      </c>
      <c r="B895" s="108" t="s">
        <v>2286</v>
      </c>
      <c r="C895" s="79" t="s">
        <v>1912</v>
      </c>
      <c r="D895" s="108" t="s">
        <v>2597</v>
      </c>
      <c r="E895" s="80">
        <v>0.79759999999999998</v>
      </c>
      <c r="F895" s="257"/>
      <c r="G895" s="82" t="str">
        <f t="shared" si="64"/>
        <v>X</v>
      </c>
      <c r="H895" s="82" t="str">
        <f t="shared" si="65"/>
        <v/>
      </c>
      <c r="I895" s="83"/>
      <c r="J895" s="83"/>
      <c r="K895" s="83"/>
      <c r="L895" s="83"/>
      <c r="M895" s="83"/>
      <c r="N895" s="84">
        <v>398</v>
      </c>
      <c r="O895" s="84">
        <v>499</v>
      </c>
      <c r="P895" s="85">
        <v>43985</v>
      </c>
      <c r="U895" s="80"/>
      <c r="V895" s="80"/>
      <c r="W895" s="80"/>
      <c r="AU895" s="88"/>
    </row>
    <row r="896" spans="1:47" s="84" customFormat="1" x14ac:dyDescent="0.25">
      <c r="A896" s="79" t="s">
        <v>1887</v>
      </c>
      <c r="B896" s="108" t="s">
        <v>2286</v>
      </c>
      <c r="C896" s="79" t="s">
        <v>1913</v>
      </c>
      <c r="D896" s="108" t="s">
        <v>2234</v>
      </c>
      <c r="E896" s="80">
        <v>0.82779999999999998</v>
      </c>
      <c r="F896" s="257"/>
      <c r="G896" s="82" t="str">
        <f t="shared" si="64"/>
        <v>X</v>
      </c>
      <c r="H896" s="82" t="str">
        <f t="shared" si="65"/>
        <v/>
      </c>
      <c r="I896" s="83"/>
      <c r="J896" s="83"/>
      <c r="K896" s="83"/>
      <c r="L896" s="83"/>
      <c r="M896" s="83"/>
      <c r="N896" s="84">
        <v>322</v>
      </c>
      <c r="O896" s="84">
        <v>389</v>
      </c>
      <c r="P896" s="85">
        <v>43985</v>
      </c>
      <c r="U896" s="80"/>
      <c r="V896" s="80"/>
      <c r="W896" s="80"/>
      <c r="AU896" s="88"/>
    </row>
    <row r="897" spans="1:48" s="84" customFormat="1" x14ac:dyDescent="0.25">
      <c r="A897" s="79" t="s">
        <v>1887</v>
      </c>
      <c r="B897" s="108" t="s">
        <v>2286</v>
      </c>
      <c r="C897" s="79" t="s">
        <v>1914</v>
      </c>
      <c r="D897" s="108" t="s">
        <v>2598</v>
      </c>
      <c r="E897" s="80">
        <v>0.36380000000000001</v>
      </c>
      <c r="F897" s="257"/>
      <c r="G897" s="82" t="str">
        <f t="shared" si="64"/>
        <v/>
      </c>
      <c r="H897" s="82" t="str">
        <f t="shared" si="65"/>
        <v>X</v>
      </c>
      <c r="I897" s="83"/>
      <c r="J897" s="83"/>
      <c r="K897" s="83"/>
      <c r="L897" s="83"/>
      <c r="M897" s="83"/>
      <c r="N897" s="84">
        <v>163</v>
      </c>
      <c r="O897" s="84">
        <v>448</v>
      </c>
      <c r="P897" s="85">
        <v>43985</v>
      </c>
      <c r="U897" s="80"/>
      <c r="V897" s="80"/>
      <c r="W897" s="80"/>
      <c r="AU897" s="88"/>
    </row>
    <row r="898" spans="1:48" s="84" customFormat="1" x14ac:dyDescent="0.25">
      <c r="A898" s="79" t="s">
        <v>1887</v>
      </c>
      <c r="B898" s="108" t="s">
        <v>2286</v>
      </c>
      <c r="C898" s="79" t="s">
        <v>1915</v>
      </c>
      <c r="D898" s="108" t="s">
        <v>2599</v>
      </c>
      <c r="E898" s="80">
        <v>0.57869999999999999</v>
      </c>
      <c r="F898" s="257"/>
      <c r="G898" s="82" t="str">
        <f t="shared" si="64"/>
        <v>X</v>
      </c>
      <c r="H898" s="82" t="str">
        <f t="shared" si="65"/>
        <v/>
      </c>
      <c r="I898" s="83"/>
      <c r="J898" s="83"/>
      <c r="K898" s="83"/>
      <c r="L898" s="83"/>
      <c r="M898" s="83"/>
      <c r="N898" s="84">
        <v>272</v>
      </c>
      <c r="O898" s="84">
        <v>470</v>
      </c>
      <c r="P898" s="85">
        <v>43985</v>
      </c>
      <c r="U898" s="80"/>
      <c r="V898" s="80"/>
      <c r="W898" s="80"/>
    </row>
    <row r="899" spans="1:48" s="84" customFormat="1" x14ac:dyDescent="0.25">
      <c r="A899" s="79" t="s">
        <v>1887</v>
      </c>
      <c r="B899" s="108" t="s">
        <v>2286</v>
      </c>
      <c r="C899" s="79" t="s">
        <v>1916</v>
      </c>
      <c r="D899" s="108" t="s">
        <v>2600</v>
      </c>
      <c r="E899" s="80">
        <v>0.29060000000000002</v>
      </c>
      <c r="F899" s="257"/>
      <c r="G899" s="82" t="str">
        <f t="shared" si="64"/>
        <v/>
      </c>
      <c r="H899" s="82" t="str">
        <f t="shared" si="65"/>
        <v/>
      </c>
      <c r="I899" s="83"/>
      <c r="J899" s="83"/>
      <c r="K899" s="83"/>
      <c r="L899" s="83"/>
      <c r="M899" s="83"/>
      <c r="N899" s="84">
        <v>170</v>
      </c>
      <c r="O899" s="84">
        <v>585</v>
      </c>
      <c r="P899" s="85">
        <v>43985</v>
      </c>
      <c r="U899" s="80"/>
      <c r="V899" s="80"/>
      <c r="W899" s="80"/>
    </row>
    <row r="900" spans="1:48" s="84" customFormat="1" x14ac:dyDescent="0.25">
      <c r="A900" s="79" t="s">
        <v>1887</v>
      </c>
      <c r="B900" s="108" t="s">
        <v>2286</v>
      </c>
      <c r="C900" s="79" t="s">
        <v>1917</v>
      </c>
      <c r="D900" s="108" t="s">
        <v>2601</v>
      </c>
      <c r="E900" s="80">
        <v>0.69540000000000002</v>
      </c>
      <c r="F900" s="257"/>
      <c r="G900" s="82" t="str">
        <f t="shared" si="64"/>
        <v>X</v>
      </c>
      <c r="H900" s="82" t="str">
        <f t="shared" si="65"/>
        <v/>
      </c>
      <c r="I900" s="83"/>
      <c r="J900" s="83"/>
      <c r="K900" s="83"/>
      <c r="L900" s="83"/>
      <c r="M900" s="83"/>
      <c r="N900" s="84">
        <v>242</v>
      </c>
      <c r="O900" s="84">
        <v>348</v>
      </c>
      <c r="P900" s="85">
        <v>43985</v>
      </c>
      <c r="U900" s="80"/>
      <c r="V900" s="80"/>
      <c r="W900" s="80"/>
    </row>
    <row r="901" spans="1:48" s="84" customFormat="1" x14ac:dyDescent="0.25">
      <c r="A901" s="79" t="s">
        <v>1887</v>
      </c>
      <c r="B901" s="108" t="s">
        <v>2286</v>
      </c>
      <c r="C901" s="79" t="s">
        <v>1918</v>
      </c>
      <c r="D901" s="108" t="s">
        <v>2602</v>
      </c>
      <c r="E901" s="80">
        <v>0.62339999999999995</v>
      </c>
      <c r="F901" s="257"/>
      <c r="G901" s="82" t="str">
        <f t="shared" ref="G901:G908" si="66">IF(E901&gt;=40%,"X","")</f>
        <v>X</v>
      </c>
      <c r="H901" s="82" t="str">
        <f t="shared" ref="H901:H908" si="67">IF(AND( E901&gt;=30%, E901 &lt;=39.99%),"X","")</f>
        <v/>
      </c>
      <c r="I901" s="83"/>
      <c r="J901" s="83"/>
      <c r="K901" s="83"/>
      <c r="L901" s="83"/>
      <c r="M901" s="83"/>
      <c r="N901" s="84">
        <v>192</v>
      </c>
      <c r="O901" s="84">
        <v>308</v>
      </c>
      <c r="P901" s="85">
        <v>43985</v>
      </c>
      <c r="U901" s="80"/>
      <c r="V901" s="80"/>
      <c r="W901" s="80"/>
    </row>
    <row r="902" spans="1:48" s="84" customFormat="1" x14ac:dyDescent="0.25">
      <c r="A902" s="79" t="s">
        <v>1887</v>
      </c>
      <c r="B902" s="108" t="s">
        <v>2286</v>
      </c>
      <c r="C902" s="79" t="s">
        <v>1919</v>
      </c>
      <c r="D902" s="108" t="s">
        <v>2603</v>
      </c>
      <c r="E902" s="80">
        <v>0.54010000000000002</v>
      </c>
      <c r="F902" s="257"/>
      <c r="G902" s="82" t="str">
        <f t="shared" si="66"/>
        <v>X</v>
      </c>
      <c r="H902" s="82" t="str">
        <f t="shared" si="67"/>
        <v/>
      </c>
      <c r="I902" s="83"/>
      <c r="J902" s="83"/>
      <c r="K902" s="83"/>
      <c r="L902" s="83"/>
      <c r="M902" s="83"/>
      <c r="N902" s="84">
        <v>155</v>
      </c>
      <c r="O902" s="84">
        <v>287</v>
      </c>
      <c r="P902" s="85">
        <v>43985</v>
      </c>
      <c r="U902" s="80"/>
      <c r="V902" s="80"/>
      <c r="W902" s="80"/>
    </row>
    <row r="903" spans="1:48" s="84" customFormat="1" x14ac:dyDescent="0.25">
      <c r="A903" s="79" t="s">
        <v>1887</v>
      </c>
      <c r="B903" s="108" t="s">
        <v>2286</v>
      </c>
      <c r="C903" s="79" t="s">
        <v>1920</v>
      </c>
      <c r="D903" s="108" t="s">
        <v>2604</v>
      </c>
      <c r="E903" s="80">
        <v>0.69020000000000004</v>
      </c>
      <c r="F903" s="257"/>
      <c r="G903" s="82" t="str">
        <f t="shared" si="66"/>
        <v>X</v>
      </c>
      <c r="H903" s="82" t="str">
        <f t="shared" si="67"/>
        <v/>
      </c>
      <c r="I903" s="83"/>
      <c r="J903" s="83"/>
      <c r="K903" s="83"/>
      <c r="L903" s="83"/>
      <c r="M903" s="83"/>
      <c r="N903" s="84">
        <v>352</v>
      </c>
      <c r="O903" s="84">
        <v>510</v>
      </c>
      <c r="P903" s="85">
        <v>43985</v>
      </c>
      <c r="U903" s="80"/>
      <c r="V903" s="80"/>
      <c r="W903" s="80"/>
    </row>
    <row r="904" spans="1:48" s="84" customFormat="1" x14ac:dyDescent="0.25">
      <c r="A904" s="79" t="s">
        <v>1887</v>
      </c>
      <c r="B904" s="108" t="s">
        <v>2286</v>
      </c>
      <c r="C904" s="79" t="s">
        <v>1921</v>
      </c>
      <c r="D904" s="108" t="s">
        <v>2605</v>
      </c>
      <c r="E904" s="80">
        <v>0.53290000000000004</v>
      </c>
      <c r="F904" s="257"/>
      <c r="G904" s="82" t="str">
        <f t="shared" si="66"/>
        <v>X</v>
      </c>
      <c r="H904" s="82" t="str">
        <f t="shared" si="67"/>
        <v/>
      </c>
      <c r="I904" s="83"/>
      <c r="J904" s="83"/>
      <c r="K904" s="83"/>
      <c r="L904" s="83"/>
      <c r="M904" s="83"/>
      <c r="N904" s="84">
        <v>227</v>
      </c>
      <c r="O904" s="84">
        <v>426</v>
      </c>
      <c r="P904" s="85">
        <v>43985</v>
      </c>
      <c r="U904" s="80"/>
      <c r="V904" s="80"/>
      <c r="W904" s="80"/>
    </row>
    <row r="905" spans="1:48" s="84" customFormat="1" x14ac:dyDescent="0.25">
      <c r="A905" s="79" t="s">
        <v>1887</v>
      </c>
      <c r="B905" s="108" t="s">
        <v>2286</v>
      </c>
      <c r="C905" s="79" t="s">
        <v>1922</v>
      </c>
      <c r="D905" s="108" t="s">
        <v>2606</v>
      </c>
      <c r="E905" s="80">
        <v>0.64459999999999995</v>
      </c>
      <c r="F905" s="257"/>
      <c r="G905" s="82" t="str">
        <f t="shared" si="66"/>
        <v>X</v>
      </c>
      <c r="H905" s="82" t="str">
        <f t="shared" si="67"/>
        <v/>
      </c>
      <c r="I905" s="83"/>
      <c r="J905" s="83"/>
      <c r="K905" s="83"/>
      <c r="L905" s="83"/>
      <c r="M905" s="83"/>
      <c r="N905" s="84">
        <v>321</v>
      </c>
      <c r="O905" s="84">
        <v>498</v>
      </c>
      <c r="P905" s="85">
        <v>43985</v>
      </c>
      <c r="U905" s="80"/>
      <c r="V905" s="80"/>
      <c r="W905" s="80"/>
    </row>
    <row r="906" spans="1:48" s="84" customFormat="1" x14ac:dyDescent="0.25">
      <c r="A906" s="79" t="s">
        <v>1887</v>
      </c>
      <c r="B906" s="108" t="s">
        <v>2286</v>
      </c>
      <c r="C906" s="79" t="s">
        <v>1923</v>
      </c>
      <c r="D906" s="108" t="s">
        <v>1924</v>
      </c>
      <c r="E906" s="80">
        <v>0.60750000000000004</v>
      </c>
      <c r="F906" s="257"/>
      <c r="G906" s="82" t="str">
        <f t="shared" si="66"/>
        <v>X</v>
      </c>
      <c r="H906" s="82" t="str">
        <f t="shared" si="67"/>
        <v/>
      </c>
      <c r="I906" s="83"/>
      <c r="J906" s="83"/>
      <c r="K906" s="83"/>
      <c r="L906" s="83"/>
      <c r="M906" s="83"/>
      <c r="N906" s="84">
        <v>356</v>
      </c>
      <c r="O906" s="84">
        <v>586</v>
      </c>
      <c r="P906" s="85">
        <v>43985</v>
      </c>
      <c r="U906" s="80"/>
      <c r="V906" s="80"/>
      <c r="W906" s="80"/>
    </row>
    <row r="907" spans="1:48" s="84" customFormat="1" x14ac:dyDescent="0.25">
      <c r="A907" s="79" t="s">
        <v>1887</v>
      </c>
      <c r="B907" s="108" t="s">
        <v>2286</v>
      </c>
      <c r="C907" s="79" t="s">
        <v>2290</v>
      </c>
      <c r="D907" s="108" t="s">
        <v>2291</v>
      </c>
      <c r="E907" s="80">
        <v>0.57530000000000003</v>
      </c>
      <c r="F907" s="257"/>
      <c r="G907" s="82" t="str">
        <f t="shared" si="66"/>
        <v>X</v>
      </c>
      <c r="H907" s="82" t="str">
        <f t="shared" si="67"/>
        <v/>
      </c>
      <c r="I907" s="83"/>
      <c r="J907" s="83"/>
      <c r="K907" s="83"/>
      <c r="L907" s="83"/>
      <c r="M907" s="83"/>
      <c r="N907" s="84">
        <v>382</v>
      </c>
      <c r="O907" s="84">
        <v>664</v>
      </c>
      <c r="P907" s="85">
        <v>43985</v>
      </c>
      <c r="U907" s="80"/>
      <c r="V907" s="80"/>
      <c r="W907" s="80"/>
    </row>
    <row r="908" spans="1:48" s="84" customFormat="1" x14ac:dyDescent="0.25">
      <c r="A908" s="79" t="s">
        <v>1887</v>
      </c>
      <c r="B908" s="108" t="s">
        <v>2286</v>
      </c>
      <c r="C908" s="79" t="s">
        <v>1925</v>
      </c>
      <c r="D908" s="108" t="s">
        <v>2292</v>
      </c>
      <c r="E908" s="80">
        <v>0.65369999999999995</v>
      </c>
      <c r="F908" s="257"/>
      <c r="G908" s="82" t="str">
        <f t="shared" si="66"/>
        <v>X</v>
      </c>
      <c r="H908" s="82" t="str">
        <f t="shared" si="67"/>
        <v/>
      </c>
      <c r="I908" s="83"/>
      <c r="J908" s="83"/>
      <c r="K908" s="83"/>
      <c r="L908" s="83"/>
      <c r="M908" s="83"/>
      <c r="N908" s="84">
        <v>436</v>
      </c>
      <c r="O908" s="84">
        <v>667</v>
      </c>
      <c r="P908" s="85">
        <v>43985</v>
      </c>
      <c r="U908" s="80"/>
      <c r="V908" s="80"/>
      <c r="W908" s="80"/>
    </row>
    <row r="909" spans="1:48" s="84" customFormat="1" x14ac:dyDescent="0.25">
      <c r="A909" s="79" t="s">
        <v>1887</v>
      </c>
      <c r="B909" s="108" t="s">
        <v>2286</v>
      </c>
      <c r="C909" s="79" t="s">
        <v>1926</v>
      </c>
      <c r="D909" s="108" t="s">
        <v>2607</v>
      </c>
      <c r="E909" s="80">
        <v>0.1326</v>
      </c>
      <c r="F909" s="257"/>
      <c r="G909" s="82" t="str">
        <f t="shared" ref="G909:G926" si="68">IF(E909&gt;=40%,"X","")</f>
        <v/>
      </c>
      <c r="H909" s="82" t="str">
        <f t="shared" ref="H909:H919" si="69">IF(AND( E909&gt;=30%, E909 &lt;=39.99%),"X","")</f>
        <v/>
      </c>
      <c r="I909" s="83"/>
      <c r="J909" s="83"/>
      <c r="K909" s="83"/>
      <c r="L909" s="83"/>
      <c r="M909" s="83"/>
      <c r="N909" s="84">
        <v>137</v>
      </c>
      <c r="O909" s="84">
        <v>1033</v>
      </c>
      <c r="P909" s="85">
        <v>43985</v>
      </c>
      <c r="U909" s="80"/>
      <c r="V909" s="80"/>
      <c r="W909" s="80"/>
    </row>
    <row r="910" spans="1:48" s="84" customFormat="1" x14ac:dyDescent="0.25">
      <c r="A910" s="79" t="s">
        <v>1887</v>
      </c>
      <c r="B910" s="108" t="s">
        <v>2286</v>
      </c>
      <c r="C910" s="79" t="s">
        <v>1927</v>
      </c>
      <c r="D910" s="108" t="s">
        <v>2293</v>
      </c>
      <c r="E910" s="80">
        <v>0.25850000000000001</v>
      </c>
      <c r="F910" s="257"/>
      <c r="G910" s="82" t="str">
        <f t="shared" si="68"/>
        <v/>
      </c>
      <c r="H910" s="82" t="str">
        <f t="shared" si="69"/>
        <v/>
      </c>
      <c r="I910" s="83"/>
      <c r="J910" s="83"/>
      <c r="K910" s="83"/>
      <c r="L910" s="83"/>
      <c r="M910" s="83"/>
      <c r="N910" s="84">
        <v>183</v>
      </c>
      <c r="O910" s="84">
        <v>708</v>
      </c>
      <c r="P910" s="85">
        <v>43985</v>
      </c>
      <c r="U910" s="80"/>
      <c r="V910" s="80"/>
      <c r="W910" s="80"/>
      <c r="AV910" s="88"/>
    </row>
    <row r="911" spans="1:48" s="84" customFormat="1" x14ac:dyDescent="0.25">
      <c r="A911" s="79" t="s">
        <v>1887</v>
      </c>
      <c r="B911" s="108" t="s">
        <v>2286</v>
      </c>
      <c r="C911" s="79" t="s">
        <v>1928</v>
      </c>
      <c r="D911" s="108" t="s">
        <v>1929</v>
      </c>
      <c r="E911" s="80">
        <v>0.30399999999999999</v>
      </c>
      <c r="F911" s="257"/>
      <c r="G911" s="82" t="str">
        <f t="shared" si="68"/>
        <v/>
      </c>
      <c r="H911" s="82" t="str">
        <f t="shared" si="69"/>
        <v>X</v>
      </c>
      <c r="I911" s="83"/>
      <c r="J911" s="83"/>
      <c r="K911" s="83"/>
      <c r="L911" s="83"/>
      <c r="M911" s="83"/>
      <c r="N911" s="84">
        <v>276</v>
      </c>
      <c r="O911" s="84">
        <v>908</v>
      </c>
      <c r="P911" s="85">
        <v>43985</v>
      </c>
      <c r="U911" s="80"/>
      <c r="V911" s="80"/>
      <c r="W911" s="80"/>
      <c r="AV911" s="88"/>
    </row>
    <row r="912" spans="1:48" s="84" customFormat="1" x14ac:dyDescent="0.25">
      <c r="A912" s="79" t="s">
        <v>1887</v>
      </c>
      <c r="B912" s="108" t="s">
        <v>2286</v>
      </c>
      <c r="C912" s="79" t="s">
        <v>1930</v>
      </c>
      <c r="D912" s="108" t="s">
        <v>2294</v>
      </c>
      <c r="E912" s="80">
        <v>0.65780000000000005</v>
      </c>
      <c r="F912" s="257"/>
      <c r="G912" s="82" t="str">
        <f t="shared" si="68"/>
        <v>X</v>
      </c>
      <c r="H912" s="82" t="str">
        <f t="shared" si="69"/>
        <v/>
      </c>
      <c r="I912" s="83"/>
      <c r="J912" s="83"/>
      <c r="K912" s="83"/>
      <c r="L912" s="83"/>
      <c r="M912" s="83"/>
      <c r="N912" s="84">
        <v>369</v>
      </c>
      <c r="O912" s="84">
        <v>561</v>
      </c>
      <c r="P912" s="85">
        <v>43985</v>
      </c>
      <c r="U912" s="80"/>
      <c r="V912" s="80"/>
      <c r="W912" s="80"/>
      <c r="AV912" s="88"/>
    </row>
    <row r="913" spans="1:53" s="84" customFormat="1" x14ac:dyDescent="0.25">
      <c r="A913" s="79" t="s">
        <v>1887</v>
      </c>
      <c r="B913" s="108" t="s">
        <v>2286</v>
      </c>
      <c r="C913" s="79" t="s">
        <v>1931</v>
      </c>
      <c r="D913" s="108" t="s">
        <v>2608</v>
      </c>
      <c r="E913" s="80">
        <v>0.63100000000000001</v>
      </c>
      <c r="F913" s="257"/>
      <c r="G913" s="82" t="str">
        <f t="shared" si="68"/>
        <v>X</v>
      </c>
      <c r="H913" s="82" t="str">
        <f t="shared" si="69"/>
        <v/>
      </c>
      <c r="I913" s="83"/>
      <c r="J913" s="83"/>
      <c r="K913" s="83"/>
      <c r="L913" s="83"/>
      <c r="M913" s="83"/>
      <c r="N913" s="84">
        <v>318</v>
      </c>
      <c r="O913" s="84">
        <v>504</v>
      </c>
      <c r="P913" s="85">
        <v>43985</v>
      </c>
      <c r="U913" s="80"/>
      <c r="V913" s="80"/>
      <c r="W913" s="80"/>
      <c r="AW913" s="88"/>
      <c r="AX913" s="88"/>
    </row>
    <row r="914" spans="1:53" s="84" customFormat="1" x14ac:dyDescent="0.25">
      <c r="A914" s="79" t="s">
        <v>1887</v>
      </c>
      <c r="B914" s="108" t="s">
        <v>2286</v>
      </c>
      <c r="C914" s="79" t="s">
        <v>1932</v>
      </c>
      <c r="D914" s="108" t="s">
        <v>2609</v>
      </c>
      <c r="E914" s="80">
        <v>0.55359999999999998</v>
      </c>
      <c r="F914" s="257"/>
      <c r="G914" s="82" t="str">
        <f t="shared" si="68"/>
        <v>X</v>
      </c>
      <c r="H914" s="82" t="str">
        <f t="shared" si="69"/>
        <v/>
      </c>
      <c r="I914" s="83"/>
      <c r="J914" s="83"/>
      <c r="K914" s="83"/>
      <c r="L914" s="83"/>
      <c r="M914" s="83"/>
      <c r="N914" s="84">
        <v>444</v>
      </c>
      <c r="O914" s="84">
        <v>802</v>
      </c>
      <c r="P914" s="85">
        <v>43985</v>
      </c>
      <c r="U914" s="80"/>
      <c r="V914" s="80"/>
      <c r="W914" s="80"/>
      <c r="AW914" s="88"/>
      <c r="AX914" s="88"/>
    </row>
    <row r="915" spans="1:53" s="84" customFormat="1" x14ac:dyDescent="0.25">
      <c r="A915" s="79" t="s">
        <v>1887</v>
      </c>
      <c r="B915" s="108" t="s">
        <v>2286</v>
      </c>
      <c r="C915" s="79" t="s">
        <v>1933</v>
      </c>
      <c r="D915" s="108" t="s">
        <v>2610</v>
      </c>
      <c r="E915" s="80">
        <v>0.66910000000000003</v>
      </c>
      <c r="F915" s="257"/>
      <c r="G915" s="82" t="str">
        <f t="shared" si="68"/>
        <v>X</v>
      </c>
      <c r="H915" s="82" t="str">
        <f t="shared" si="69"/>
        <v/>
      </c>
      <c r="I915" s="83"/>
      <c r="J915" s="83"/>
      <c r="K915" s="83"/>
      <c r="L915" s="83"/>
      <c r="M915" s="83"/>
      <c r="N915" s="84">
        <v>184</v>
      </c>
      <c r="O915" s="84">
        <v>275</v>
      </c>
      <c r="P915" s="85">
        <v>43985</v>
      </c>
      <c r="U915" s="80"/>
      <c r="V915" s="80"/>
      <c r="W915" s="80"/>
      <c r="AW915" s="88"/>
      <c r="AX915" s="88"/>
    </row>
    <row r="916" spans="1:53" s="84" customFormat="1" x14ac:dyDescent="0.25">
      <c r="A916" s="79" t="s">
        <v>1887</v>
      </c>
      <c r="B916" s="108" t="s">
        <v>2286</v>
      </c>
      <c r="C916" s="79" t="s">
        <v>2295</v>
      </c>
      <c r="D916" s="108" t="s">
        <v>2296</v>
      </c>
      <c r="E916" s="80">
        <v>0.2969</v>
      </c>
      <c r="F916" s="257"/>
      <c r="G916" s="82" t="str">
        <f t="shared" si="68"/>
        <v/>
      </c>
      <c r="H916" s="82" t="str">
        <f t="shared" si="69"/>
        <v/>
      </c>
      <c r="I916" s="83"/>
      <c r="J916" s="83"/>
      <c r="K916" s="83"/>
      <c r="L916" s="83"/>
      <c r="M916" s="83"/>
      <c r="N916" s="84">
        <v>19</v>
      </c>
      <c r="O916" s="84">
        <v>64</v>
      </c>
      <c r="P916" s="85">
        <v>43985</v>
      </c>
      <c r="U916" s="80"/>
      <c r="V916" s="80"/>
      <c r="W916" s="80"/>
      <c r="AY916" s="88"/>
      <c r="AZ916" s="88"/>
      <c r="BA916" s="88"/>
    </row>
    <row r="917" spans="1:53" s="127" customFormat="1" x14ac:dyDescent="0.25">
      <c r="A917" s="119"/>
      <c r="B917" s="120"/>
      <c r="C917" s="119"/>
      <c r="D917" s="120" t="s">
        <v>2511</v>
      </c>
      <c r="E917" s="121">
        <f>N917/O917</f>
        <v>0.48577756546662615</v>
      </c>
      <c r="F917" s="259"/>
      <c r="G917" s="122"/>
      <c r="H917" s="122"/>
      <c r="I917" s="123"/>
      <c r="J917" s="123"/>
      <c r="K917" s="123"/>
      <c r="L917" s="123"/>
      <c r="M917" s="123"/>
      <c r="N917" s="124">
        <f>SUM(N874:N916)</f>
        <v>11186</v>
      </c>
      <c r="O917" s="124">
        <f>SUM(O874:O916)</f>
        <v>23027</v>
      </c>
      <c r="P917" s="125"/>
      <c r="Q917" s="124"/>
      <c r="U917" s="126"/>
      <c r="V917" s="126"/>
      <c r="W917" s="126"/>
      <c r="AY917" s="136"/>
      <c r="AZ917" s="136"/>
      <c r="BA917" s="136"/>
    </row>
    <row r="918" spans="1:53" s="84" customFormat="1" x14ac:dyDescent="0.25">
      <c r="A918" s="79" t="s">
        <v>1564</v>
      </c>
      <c r="B918" s="108" t="s">
        <v>1565</v>
      </c>
      <c r="C918" s="79" t="s">
        <v>1566</v>
      </c>
      <c r="D918" s="108" t="s">
        <v>1567</v>
      </c>
      <c r="E918" s="80">
        <v>0.64839999999999998</v>
      </c>
      <c r="F918" s="257"/>
      <c r="G918" s="82" t="str">
        <f t="shared" si="68"/>
        <v>X</v>
      </c>
      <c r="H918" s="82" t="str">
        <f t="shared" si="69"/>
        <v/>
      </c>
      <c r="I918" s="83"/>
      <c r="J918" s="83"/>
      <c r="K918" s="83" t="s">
        <v>1425</v>
      </c>
      <c r="L918" s="83"/>
      <c r="M918" s="83"/>
      <c r="N918" s="84">
        <v>308</v>
      </c>
      <c r="O918" s="84">
        <v>475</v>
      </c>
      <c r="P918" s="85">
        <v>43991</v>
      </c>
      <c r="U918" s="80"/>
      <c r="V918" s="80"/>
      <c r="W918" s="80"/>
      <c r="AY918" s="88"/>
      <c r="AZ918" s="88"/>
      <c r="BA918" s="88"/>
    </row>
    <row r="919" spans="1:53" s="84" customFormat="1" x14ac:dyDescent="0.25">
      <c r="A919" s="79" t="s">
        <v>1564</v>
      </c>
      <c r="B919" s="108" t="s">
        <v>1565</v>
      </c>
      <c r="C919" s="79" t="s">
        <v>1568</v>
      </c>
      <c r="D919" s="108" t="s">
        <v>1569</v>
      </c>
      <c r="E919" s="80">
        <v>0.85029999999999994</v>
      </c>
      <c r="F919" s="257"/>
      <c r="G919" s="82" t="str">
        <f t="shared" si="68"/>
        <v>X</v>
      </c>
      <c r="H919" s="82" t="str">
        <f t="shared" si="69"/>
        <v/>
      </c>
      <c r="I919" s="83"/>
      <c r="J919" s="83"/>
      <c r="K919" s="83" t="s">
        <v>1425</v>
      </c>
      <c r="L919" s="83"/>
      <c r="M919" s="83"/>
      <c r="N919" s="84">
        <v>318</v>
      </c>
      <c r="O919" s="84">
        <v>374</v>
      </c>
      <c r="P919" s="85">
        <v>43991</v>
      </c>
      <c r="U919" s="80"/>
      <c r="V919" s="80"/>
      <c r="W919" s="80"/>
      <c r="AY919" s="88"/>
      <c r="AZ919" s="88"/>
      <c r="BA919" s="88"/>
    </row>
    <row r="920" spans="1:53" s="84" customFormat="1" x14ac:dyDescent="0.25">
      <c r="A920" s="79" t="s">
        <v>1564</v>
      </c>
      <c r="B920" s="108" t="s">
        <v>1565</v>
      </c>
      <c r="C920" s="79" t="s">
        <v>1570</v>
      </c>
      <c r="D920" s="108" t="s">
        <v>1571</v>
      </c>
      <c r="E920" s="80">
        <v>0.21440000000000001</v>
      </c>
      <c r="F920" s="257"/>
      <c r="G920" s="82" t="str">
        <f>IF(E920&gt;=40%,"X","")</f>
        <v/>
      </c>
      <c r="H920" s="82" t="str">
        <f>IF(AND( E920&gt;=30%, E920 &lt;=39.99%),"X","")</f>
        <v/>
      </c>
      <c r="I920" s="83"/>
      <c r="J920" s="83"/>
      <c r="K920" s="83" t="s">
        <v>1425</v>
      </c>
      <c r="L920" s="83"/>
      <c r="M920" s="83"/>
      <c r="N920" s="84">
        <v>104</v>
      </c>
      <c r="O920" s="84">
        <v>485</v>
      </c>
      <c r="P920" s="85">
        <v>43991</v>
      </c>
      <c r="U920" s="80"/>
      <c r="V920" s="80"/>
      <c r="W920" s="80"/>
    </row>
    <row r="921" spans="1:53" s="84" customFormat="1" x14ac:dyDescent="0.25">
      <c r="A921" s="79" t="s">
        <v>1564</v>
      </c>
      <c r="B921" s="108" t="s">
        <v>1565</v>
      </c>
      <c r="C921" s="79" t="s">
        <v>1572</v>
      </c>
      <c r="D921" s="108" t="s">
        <v>1573</v>
      </c>
      <c r="E921" s="80">
        <v>0.83140000000000003</v>
      </c>
      <c r="F921" s="196"/>
      <c r="G921" s="82" t="str">
        <f t="shared" si="68"/>
        <v>X</v>
      </c>
      <c r="H921" s="82" t="str">
        <f t="shared" ref="H921:H926" si="70">IF(AND( E921&gt;=30%, E921 &lt;=39.99%),"X","")</f>
        <v/>
      </c>
      <c r="I921" s="83"/>
      <c r="J921" s="83"/>
      <c r="K921" s="83" t="s">
        <v>1425</v>
      </c>
      <c r="L921" s="83"/>
      <c r="M921" s="83"/>
      <c r="N921" s="84">
        <v>350</v>
      </c>
      <c r="O921" s="84">
        <v>421</v>
      </c>
      <c r="P921" s="85">
        <v>43991</v>
      </c>
      <c r="U921" s="80"/>
      <c r="V921" s="80"/>
      <c r="W921" s="80"/>
    </row>
    <row r="922" spans="1:53" s="84" customFormat="1" x14ac:dyDescent="0.25">
      <c r="A922" s="79" t="s">
        <v>1564</v>
      </c>
      <c r="B922" s="108" t="s">
        <v>1565</v>
      </c>
      <c r="C922" s="79" t="s">
        <v>1574</v>
      </c>
      <c r="D922" s="108" t="s">
        <v>1575</v>
      </c>
      <c r="E922" s="80">
        <v>0.39879999999999999</v>
      </c>
      <c r="F922" s="196"/>
      <c r="G922" s="82" t="str">
        <f t="shared" si="68"/>
        <v/>
      </c>
      <c r="H922" s="82" t="str">
        <f t="shared" si="70"/>
        <v>X</v>
      </c>
      <c r="I922" s="83"/>
      <c r="J922" s="83"/>
      <c r="K922" s="83" t="s">
        <v>1425</v>
      </c>
      <c r="L922" s="83"/>
      <c r="M922" s="83"/>
      <c r="N922" s="84">
        <v>203</v>
      </c>
      <c r="O922" s="84">
        <v>509</v>
      </c>
      <c r="P922" s="85">
        <v>43991</v>
      </c>
      <c r="U922" s="80"/>
      <c r="V922" s="80"/>
      <c r="W922" s="80"/>
    </row>
    <row r="923" spans="1:53" s="84" customFormat="1" x14ac:dyDescent="0.25">
      <c r="A923" s="79" t="s">
        <v>1564</v>
      </c>
      <c r="B923" s="108" t="s">
        <v>1565</v>
      </c>
      <c r="C923" s="79" t="s">
        <v>1576</v>
      </c>
      <c r="D923" s="108" t="s">
        <v>1577</v>
      </c>
      <c r="E923" s="80">
        <v>0.34510000000000002</v>
      </c>
      <c r="F923" s="257"/>
      <c r="G923" s="82" t="str">
        <f t="shared" si="68"/>
        <v/>
      </c>
      <c r="H923" s="82" t="str">
        <f t="shared" si="70"/>
        <v>X</v>
      </c>
      <c r="I923" s="83"/>
      <c r="J923" s="83"/>
      <c r="K923" s="83" t="s">
        <v>1425</v>
      </c>
      <c r="L923" s="83"/>
      <c r="M923" s="83"/>
      <c r="N923" s="84">
        <v>156</v>
      </c>
      <c r="O923" s="84">
        <v>452</v>
      </c>
      <c r="P923" s="85">
        <v>43991</v>
      </c>
      <c r="U923" s="80"/>
      <c r="V923" s="80"/>
      <c r="W923" s="80"/>
    </row>
    <row r="924" spans="1:53" s="84" customFormat="1" x14ac:dyDescent="0.25">
      <c r="A924" s="79" t="s">
        <v>1564</v>
      </c>
      <c r="B924" s="108" t="s">
        <v>1565</v>
      </c>
      <c r="C924" s="79" t="s">
        <v>1578</v>
      </c>
      <c r="D924" s="108" t="s">
        <v>1579</v>
      </c>
      <c r="E924" s="80">
        <v>0.78839999999999999</v>
      </c>
      <c r="F924" s="257"/>
      <c r="G924" s="82" t="str">
        <f t="shared" si="68"/>
        <v>X</v>
      </c>
      <c r="H924" s="82" t="str">
        <f t="shared" si="70"/>
        <v/>
      </c>
      <c r="I924" s="83"/>
      <c r="J924" s="83"/>
      <c r="K924" s="83" t="s">
        <v>1425</v>
      </c>
      <c r="L924" s="83"/>
      <c r="M924" s="83"/>
      <c r="N924" s="84">
        <v>395</v>
      </c>
      <c r="O924" s="84">
        <v>501</v>
      </c>
      <c r="P924" s="85">
        <v>43991</v>
      </c>
      <c r="U924" s="80"/>
      <c r="V924" s="80"/>
      <c r="W924" s="80"/>
      <c r="AA924" s="88"/>
    </row>
    <row r="925" spans="1:53" s="84" customFormat="1" x14ac:dyDescent="0.25">
      <c r="A925" s="79" t="s">
        <v>1564</v>
      </c>
      <c r="B925" s="108" t="s">
        <v>1565</v>
      </c>
      <c r="C925" s="79" t="s">
        <v>1580</v>
      </c>
      <c r="D925" s="108" t="s">
        <v>1581</v>
      </c>
      <c r="E925" s="80">
        <v>0.56730000000000003</v>
      </c>
      <c r="F925" s="257"/>
      <c r="G925" s="82" t="str">
        <f t="shared" si="68"/>
        <v>X</v>
      </c>
      <c r="H925" s="82" t="str">
        <f t="shared" si="70"/>
        <v/>
      </c>
      <c r="I925" s="83"/>
      <c r="J925" s="83"/>
      <c r="K925" s="83" t="s">
        <v>1425</v>
      </c>
      <c r="L925" s="83"/>
      <c r="M925" s="83"/>
      <c r="N925" s="84">
        <v>139</v>
      </c>
      <c r="O925" s="84">
        <v>245</v>
      </c>
      <c r="P925" s="85">
        <v>43991</v>
      </c>
      <c r="U925" s="80"/>
      <c r="V925" s="80"/>
      <c r="W925" s="80"/>
      <c r="AA925" s="88"/>
    </row>
    <row r="926" spans="1:53" s="84" customFormat="1" x14ac:dyDescent="0.25">
      <c r="A926" s="79" t="s">
        <v>1564</v>
      </c>
      <c r="B926" s="108" t="s">
        <v>1565</v>
      </c>
      <c r="C926" s="79" t="s">
        <v>1582</v>
      </c>
      <c r="D926" s="108" t="s">
        <v>1583</v>
      </c>
      <c r="E926" s="80">
        <v>0.8851</v>
      </c>
      <c r="F926" s="257"/>
      <c r="G926" s="82" t="str">
        <f t="shared" si="68"/>
        <v>X</v>
      </c>
      <c r="H926" s="82" t="str">
        <f t="shared" si="70"/>
        <v/>
      </c>
      <c r="I926" s="83"/>
      <c r="J926" s="83"/>
      <c r="K926" s="83" t="s">
        <v>1425</v>
      </c>
      <c r="L926" s="83"/>
      <c r="M926" s="83"/>
      <c r="N926" s="84">
        <v>339</v>
      </c>
      <c r="O926" s="84">
        <v>383</v>
      </c>
      <c r="P926" s="85">
        <v>43991</v>
      </c>
      <c r="U926" s="80"/>
      <c r="V926" s="80"/>
      <c r="W926" s="80"/>
      <c r="AA926" s="88"/>
      <c r="AB926" s="88"/>
    </row>
    <row r="927" spans="1:53" s="84" customFormat="1" x14ac:dyDescent="0.25">
      <c r="A927" s="79" t="s">
        <v>1564</v>
      </c>
      <c r="B927" s="108" t="s">
        <v>1565</v>
      </c>
      <c r="C927" s="79" t="s">
        <v>1586</v>
      </c>
      <c r="D927" s="108" t="s">
        <v>1587</v>
      </c>
      <c r="E927" s="80">
        <v>0.5383</v>
      </c>
      <c r="F927" s="257"/>
      <c r="G927" s="82" t="str">
        <f>IF(E927&gt;=40%,"X","")</f>
        <v>X</v>
      </c>
      <c r="H927" s="82" t="str">
        <f>IF(AND( E927&gt;=30%, E927 &lt;=39.99%),"X","")</f>
        <v/>
      </c>
      <c r="I927" s="83"/>
      <c r="J927" s="83"/>
      <c r="K927" s="83"/>
      <c r="L927" s="83"/>
      <c r="M927" s="83"/>
      <c r="N927" s="84">
        <v>619</v>
      </c>
      <c r="O927" s="84">
        <v>1150</v>
      </c>
      <c r="P927" s="85">
        <v>43991</v>
      </c>
      <c r="U927" s="80"/>
      <c r="V927" s="80"/>
      <c r="W927" s="80"/>
      <c r="AA927" s="88"/>
      <c r="AB927" s="88"/>
      <c r="AC927" s="88"/>
    </row>
    <row r="928" spans="1:53" s="84" customFormat="1" x14ac:dyDescent="0.25">
      <c r="A928" s="79" t="s">
        <v>1564</v>
      </c>
      <c r="B928" s="108" t="s">
        <v>1565</v>
      </c>
      <c r="C928" s="79" t="s">
        <v>1588</v>
      </c>
      <c r="D928" s="108" t="s">
        <v>1589</v>
      </c>
      <c r="E928" s="80">
        <v>0.58460000000000001</v>
      </c>
      <c r="F928" s="257"/>
      <c r="G928" s="82" t="str">
        <f>IF(E928&gt;=40%,"X","")</f>
        <v>X</v>
      </c>
      <c r="H928" s="82" t="str">
        <f>IF(AND( E928&gt;=30%, E928 &lt;=39.99%),"X","")</f>
        <v/>
      </c>
      <c r="I928" s="83"/>
      <c r="J928" s="83"/>
      <c r="K928" s="83"/>
      <c r="L928" s="83"/>
      <c r="M928" s="83"/>
      <c r="N928" s="84">
        <v>349</v>
      </c>
      <c r="O928" s="84">
        <v>597</v>
      </c>
      <c r="P928" s="85">
        <v>43991</v>
      </c>
      <c r="U928" s="80"/>
      <c r="V928" s="80"/>
      <c r="W928" s="80"/>
      <c r="Y928" s="88"/>
      <c r="AA928" s="88"/>
      <c r="AB928" s="88"/>
      <c r="AC928" s="88"/>
      <c r="AD928" s="88"/>
      <c r="AF928" s="88"/>
    </row>
    <row r="929" spans="1:247" s="84" customFormat="1" x14ac:dyDescent="0.25">
      <c r="A929" s="79" t="s">
        <v>1564</v>
      </c>
      <c r="B929" s="108" t="s">
        <v>1565</v>
      </c>
      <c r="C929" s="79" t="s">
        <v>1590</v>
      </c>
      <c r="D929" s="108" t="s">
        <v>1591</v>
      </c>
      <c r="E929" s="80">
        <v>0.44840000000000002</v>
      </c>
      <c r="F929" s="257"/>
      <c r="G929" s="82" t="str">
        <f>IF(E929&gt;=40%,"X","")</f>
        <v>X</v>
      </c>
      <c r="H929" s="82" t="str">
        <f>IF(AND( E929&gt;=30%, E929 &lt;=39.99%),"X","")</f>
        <v/>
      </c>
      <c r="I929" s="83"/>
      <c r="J929" s="83"/>
      <c r="K929" s="83"/>
      <c r="L929" s="83"/>
      <c r="M929" s="83"/>
      <c r="N929" s="84">
        <v>938</v>
      </c>
      <c r="O929" s="84">
        <v>2092</v>
      </c>
      <c r="P929" s="85">
        <v>43991</v>
      </c>
      <c r="U929" s="80"/>
      <c r="V929" s="80"/>
      <c r="W929" s="80"/>
      <c r="Y929" s="88"/>
      <c r="Z929" s="88"/>
      <c r="AB929" s="88"/>
      <c r="AC929" s="88"/>
      <c r="AD929" s="88"/>
      <c r="AF929" s="88"/>
    </row>
    <row r="930" spans="1:247" s="84" customFormat="1" x14ac:dyDescent="0.25">
      <c r="A930" s="79" t="s">
        <v>1564</v>
      </c>
      <c r="B930" s="108" t="s">
        <v>1565</v>
      </c>
      <c r="C930" s="79" t="s">
        <v>1584</v>
      </c>
      <c r="D930" s="108" t="s">
        <v>1585</v>
      </c>
      <c r="E930" s="80">
        <v>0.68169999999999997</v>
      </c>
      <c r="F930" s="257"/>
      <c r="G930" s="82" t="str">
        <f>IF(E930&gt;=40%,"X","")</f>
        <v>X</v>
      </c>
      <c r="H930" s="82" t="str">
        <f>IF(AND( E930&gt;=30%, E930 &lt;=39.99%),"X","")</f>
        <v/>
      </c>
      <c r="I930" s="83"/>
      <c r="J930" s="83"/>
      <c r="K930" s="83" t="s">
        <v>1425</v>
      </c>
      <c r="L930" s="83"/>
      <c r="M930" s="83"/>
      <c r="N930" s="84">
        <v>379</v>
      </c>
      <c r="O930" s="84">
        <v>556</v>
      </c>
      <c r="P930" s="85">
        <v>43991</v>
      </c>
      <c r="U930" s="80"/>
      <c r="V930" s="80"/>
      <c r="W930" s="80"/>
      <c r="AA930" s="88"/>
      <c r="AB930" s="88"/>
      <c r="AC930" s="88"/>
    </row>
    <row r="931" spans="1:247" s="84" customFormat="1" x14ac:dyDescent="0.25">
      <c r="A931" s="79" t="s">
        <v>1934</v>
      </c>
      <c r="B931" s="108" t="s">
        <v>1565</v>
      </c>
      <c r="C931" s="79" t="s">
        <v>1592</v>
      </c>
      <c r="D931" s="108" t="s">
        <v>1593</v>
      </c>
      <c r="E931" s="80">
        <v>0.46579999999999999</v>
      </c>
      <c r="F931" s="257"/>
      <c r="G931" s="82" t="str">
        <f t="shared" ref="G931:G964" si="71">IF(E931&gt;=40%,"X","")</f>
        <v>X</v>
      </c>
      <c r="H931" s="82" t="str">
        <f t="shared" ref="H931:H964" si="72">IF(AND( E931&gt;=30%, E931 &lt;=39.99%),"X","")</f>
        <v/>
      </c>
      <c r="I931" s="83"/>
      <c r="J931" s="83"/>
      <c r="K931" s="83"/>
      <c r="L931" s="83"/>
      <c r="M931" s="83"/>
      <c r="N931" s="84">
        <v>177</v>
      </c>
      <c r="O931" s="84">
        <v>380</v>
      </c>
      <c r="P931" s="85">
        <v>43991</v>
      </c>
      <c r="U931" s="80"/>
      <c r="V931" s="80"/>
      <c r="W931" s="80"/>
      <c r="Y931" s="88"/>
      <c r="Z931" s="88"/>
      <c r="AC931" s="88"/>
      <c r="AD931" s="88"/>
      <c r="AE931" s="88"/>
      <c r="AF931" s="88"/>
      <c r="AG931" s="88"/>
      <c r="AJ931" s="88"/>
    </row>
    <row r="932" spans="1:247" s="127" customFormat="1" x14ac:dyDescent="0.25">
      <c r="A932" s="119"/>
      <c r="B932" s="120"/>
      <c r="C932" s="119"/>
      <c r="D932" s="120" t="s">
        <v>2511</v>
      </c>
      <c r="E932" s="121">
        <f>N932/O932</f>
        <v>0.55382830626450119</v>
      </c>
      <c r="F932" s="124"/>
      <c r="G932" s="122"/>
      <c r="H932" s="122"/>
      <c r="I932" s="123"/>
      <c r="J932" s="123"/>
      <c r="K932" s="123"/>
      <c r="L932" s="123"/>
      <c r="M932" s="123"/>
      <c r="N932" s="124">
        <f>SUM(N918:N931)</f>
        <v>4774</v>
      </c>
      <c r="O932" s="124">
        <f>SUM(O918:O931)</f>
        <v>8620</v>
      </c>
      <c r="P932" s="125"/>
      <c r="Q932" s="124"/>
      <c r="U932" s="126"/>
      <c r="V932" s="126"/>
      <c r="W932" s="126"/>
      <c r="Y932" s="136"/>
      <c r="Z932" s="136"/>
      <c r="AC932" s="136"/>
      <c r="AD932" s="136"/>
      <c r="AE932" s="136"/>
      <c r="AF932" s="136"/>
      <c r="AG932" s="136"/>
      <c r="AJ932" s="136"/>
    </row>
    <row r="933" spans="1:247" s="84" customFormat="1" x14ac:dyDescent="0.25">
      <c r="A933" s="79" t="s">
        <v>1934</v>
      </c>
      <c r="B933" s="108" t="s">
        <v>2453</v>
      </c>
      <c r="C933" s="79" t="s">
        <v>1935</v>
      </c>
      <c r="D933" s="108" t="s">
        <v>2150</v>
      </c>
      <c r="E933" s="80">
        <v>0.1125</v>
      </c>
      <c r="F933" s="257"/>
      <c r="G933" s="82" t="str">
        <f t="shared" si="71"/>
        <v/>
      </c>
      <c r="H933" s="82" t="str">
        <f t="shared" si="72"/>
        <v/>
      </c>
      <c r="I933" s="83"/>
      <c r="J933" s="83"/>
      <c r="K933" s="83"/>
      <c r="L933" s="83"/>
      <c r="M933" s="83"/>
      <c r="N933" s="84">
        <v>45</v>
      </c>
      <c r="O933" s="84">
        <v>400</v>
      </c>
      <c r="P933" s="85">
        <v>43992</v>
      </c>
      <c r="U933" s="80"/>
      <c r="V933" s="80"/>
      <c r="W933" s="80"/>
      <c r="Y933" s="88"/>
      <c r="Z933" s="88"/>
      <c r="AD933" s="88"/>
      <c r="AE933" s="88"/>
      <c r="AF933" s="88"/>
      <c r="AG933" s="88"/>
      <c r="AH933" s="88"/>
      <c r="AJ933" s="88"/>
    </row>
    <row r="934" spans="1:247" s="84" customFormat="1" x14ac:dyDescent="0.25">
      <c r="A934" s="79" t="s">
        <v>1934</v>
      </c>
      <c r="B934" s="108" t="s">
        <v>2453</v>
      </c>
      <c r="C934" s="79" t="s">
        <v>1936</v>
      </c>
      <c r="D934" s="108" t="s">
        <v>2151</v>
      </c>
      <c r="E934" s="80">
        <v>0.4209</v>
      </c>
      <c r="F934" s="257"/>
      <c r="G934" s="82" t="str">
        <f t="shared" si="71"/>
        <v>X</v>
      </c>
      <c r="H934" s="82" t="str">
        <f t="shared" si="72"/>
        <v/>
      </c>
      <c r="I934" s="83"/>
      <c r="J934" s="83"/>
      <c r="K934" s="83"/>
      <c r="L934" s="83"/>
      <c r="M934" s="83"/>
      <c r="N934" s="84">
        <v>258</v>
      </c>
      <c r="O934" s="84">
        <v>613</v>
      </c>
      <c r="P934" s="85">
        <v>43992</v>
      </c>
      <c r="U934" s="80"/>
      <c r="V934" s="80"/>
      <c r="W934" s="80"/>
      <c r="Y934" s="88"/>
      <c r="Z934" s="88"/>
      <c r="AD934" s="88"/>
      <c r="AE934" s="88"/>
      <c r="AF934" s="88"/>
      <c r="AG934" s="88"/>
      <c r="AH934" s="88"/>
      <c r="AI934" s="88"/>
      <c r="AJ934" s="88"/>
    </row>
    <row r="935" spans="1:247" s="84" customFormat="1" x14ac:dyDescent="0.25">
      <c r="A935" s="79" t="s">
        <v>1934</v>
      </c>
      <c r="B935" s="108" t="s">
        <v>2453</v>
      </c>
      <c r="C935" s="79" t="s">
        <v>1937</v>
      </c>
      <c r="D935" s="108" t="s">
        <v>2152</v>
      </c>
      <c r="E935" s="80">
        <v>0.55610000000000004</v>
      </c>
      <c r="F935" s="257"/>
      <c r="G935" s="82" t="str">
        <f t="shared" si="71"/>
        <v>X</v>
      </c>
      <c r="H935" s="82" t="str">
        <f t="shared" si="72"/>
        <v/>
      </c>
      <c r="I935" s="83"/>
      <c r="J935" s="83"/>
      <c r="K935" s="83"/>
      <c r="L935" s="83"/>
      <c r="M935" s="83"/>
      <c r="N935" s="84">
        <v>317</v>
      </c>
      <c r="O935" s="84">
        <v>570</v>
      </c>
      <c r="P935" s="85">
        <v>43992</v>
      </c>
      <c r="U935" s="80"/>
      <c r="V935" s="80"/>
      <c r="W935" s="80"/>
      <c r="Y935" s="88"/>
      <c r="Z935" s="88"/>
      <c r="AD935" s="88"/>
      <c r="AE935" s="88"/>
      <c r="AF935" s="88"/>
      <c r="AG935" s="88"/>
      <c r="AH935" s="88"/>
      <c r="AI935" s="88"/>
      <c r="AJ935" s="88"/>
    </row>
    <row r="936" spans="1:247" s="84" customFormat="1" x14ac:dyDescent="0.25">
      <c r="A936" s="79" t="s">
        <v>1934</v>
      </c>
      <c r="B936" s="108" t="s">
        <v>2453</v>
      </c>
      <c r="C936" s="79" t="s">
        <v>1938</v>
      </c>
      <c r="D936" s="108" t="s">
        <v>2153</v>
      </c>
      <c r="E936" s="80">
        <v>0.77090000000000003</v>
      </c>
      <c r="F936" s="196"/>
      <c r="G936" s="82" t="str">
        <f t="shared" si="71"/>
        <v>X</v>
      </c>
      <c r="H936" s="82" t="str">
        <f t="shared" si="72"/>
        <v/>
      </c>
      <c r="I936" s="83"/>
      <c r="J936" s="83"/>
      <c r="K936" s="83"/>
      <c r="L936" s="83"/>
      <c r="M936" s="83"/>
      <c r="N936" s="84">
        <v>138</v>
      </c>
      <c r="O936" s="84">
        <v>179</v>
      </c>
      <c r="P936" s="85">
        <v>43992</v>
      </c>
      <c r="U936" s="80"/>
      <c r="V936" s="80"/>
      <c r="W936" s="80"/>
      <c r="Z936" s="88"/>
      <c r="AE936" s="88"/>
      <c r="AG936" s="88"/>
      <c r="AH936" s="88"/>
      <c r="AI936" s="88"/>
      <c r="AJ936" s="88"/>
    </row>
    <row r="937" spans="1:247" s="84" customFormat="1" x14ac:dyDescent="0.25">
      <c r="A937" s="79" t="s">
        <v>1934</v>
      </c>
      <c r="B937" s="108" t="s">
        <v>2453</v>
      </c>
      <c r="C937" s="79" t="s">
        <v>1939</v>
      </c>
      <c r="D937" s="108" t="s">
        <v>2154</v>
      </c>
      <c r="E937" s="80">
        <v>0.53090000000000004</v>
      </c>
      <c r="F937" s="196"/>
      <c r="G937" s="82" t="str">
        <f t="shared" si="71"/>
        <v>X</v>
      </c>
      <c r="H937" s="82" t="str">
        <f t="shared" si="72"/>
        <v/>
      </c>
      <c r="I937" s="83"/>
      <c r="J937" s="83"/>
      <c r="K937" s="83"/>
      <c r="L937" s="83"/>
      <c r="M937" s="83"/>
      <c r="N937" s="84">
        <v>146</v>
      </c>
      <c r="O937" s="84">
        <v>275</v>
      </c>
      <c r="P937" s="85">
        <v>43992</v>
      </c>
      <c r="U937" s="80"/>
      <c r="V937" s="80"/>
      <c r="W937" s="80"/>
      <c r="AE937" s="88"/>
      <c r="AG937" s="88"/>
      <c r="AH937" s="88"/>
      <c r="AI937" s="88"/>
      <c r="AJ937" s="88"/>
    </row>
    <row r="938" spans="1:247" s="84" customFormat="1" x14ac:dyDescent="0.25">
      <c r="A938" s="79" t="s">
        <v>1934</v>
      </c>
      <c r="B938" s="108" t="s">
        <v>2453</v>
      </c>
      <c r="C938" s="79" t="s">
        <v>1940</v>
      </c>
      <c r="D938" s="108" t="s">
        <v>2155</v>
      </c>
      <c r="E938" s="80">
        <v>0.4652</v>
      </c>
      <c r="F938" s="257"/>
      <c r="G938" s="82" t="str">
        <f t="shared" si="71"/>
        <v>X</v>
      </c>
      <c r="H938" s="82" t="str">
        <f t="shared" si="72"/>
        <v/>
      </c>
      <c r="I938" s="83"/>
      <c r="J938" s="83"/>
      <c r="K938" s="83"/>
      <c r="L938" s="83"/>
      <c r="M938" s="83"/>
      <c r="N938" s="84">
        <v>107</v>
      </c>
      <c r="O938" s="84">
        <v>230</v>
      </c>
      <c r="P938" s="85">
        <v>43992</v>
      </c>
      <c r="U938" s="80"/>
      <c r="V938" s="80"/>
      <c r="W938" s="80"/>
      <c r="AE938" s="88"/>
      <c r="AH938" s="88"/>
      <c r="AI938" s="88"/>
    </row>
    <row r="939" spans="1:247" s="84" customFormat="1" x14ac:dyDescent="0.25">
      <c r="A939" s="79" t="s">
        <v>1934</v>
      </c>
      <c r="B939" s="108" t="s">
        <v>2453</v>
      </c>
      <c r="C939" s="79" t="s">
        <v>1941</v>
      </c>
      <c r="D939" s="108" t="s">
        <v>2156</v>
      </c>
      <c r="E939" s="80">
        <v>0.65580000000000005</v>
      </c>
      <c r="F939" s="257"/>
      <c r="G939" s="82" t="str">
        <f t="shared" si="71"/>
        <v>X</v>
      </c>
      <c r="H939" s="82" t="str">
        <f t="shared" si="72"/>
        <v/>
      </c>
      <c r="I939" s="83"/>
      <c r="J939" s="83"/>
      <c r="K939" s="83"/>
      <c r="L939" s="83"/>
      <c r="M939" s="83"/>
      <c r="N939" s="84">
        <v>141</v>
      </c>
      <c r="O939" s="84">
        <v>215</v>
      </c>
      <c r="P939" s="85">
        <v>43992</v>
      </c>
      <c r="U939" s="80"/>
      <c r="V939" s="80"/>
      <c r="W939" s="80"/>
      <c r="AH939" s="88"/>
      <c r="AI939" s="88"/>
    </row>
    <row r="940" spans="1:247" s="84" customFormat="1" x14ac:dyDescent="0.25">
      <c r="A940" s="79" t="s">
        <v>1934</v>
      </c>
      <c r="B940" s="108" t="s">
        <v>2453</v>
      </c>
      <c r="C940" s="79" t="s">
        <v>1942</v>
      </c>
      <c r="D940" s="108" t="s">
        <v>2157</v>
      </c>
      <c r="E940" s="80">
        <v>0.27939999999999998</v>
      </c>
      <c r="F940" s="257"/>
      <c r="G940" s="82" t="str">
        <f t="shared" si="71"/>
        <v/>
      </c>
      <c r="H940" s="82" t="str">
        <f t="shared" si="72"/>
        <v/>
      </c>
      <c r="I940" s="83"/>
      <c r="J940" s="83"/>
      <c r="K940" s="83"/>
      <c r="L940" s="83"/>
      <c r="M940" s="83"/>
      <c r="N940" s="84">
        <v>69</v>
      </c>
      <c r="O940" s="84">
        <v>247</v>
      </c>
      <c r="P940" s="85">
        <v>43992</v>
      </c>
      <c r="U940" s="80"/>
      <c r="V940" s="80"/>
      <c r="W940" s="80"/>
      <c r="AI940" s="88"/>
    </row>
    <row r="941" spans="1:247" s="84" customFormat="1" x14ac:dyDescent="0.25">
      <c r="A941" s="79" t="s">
        <v>1934</v>
      </c>
      <c r="B941" s="108" t="s">
        <v>2453</v>
      </c>
      <c r="C941" s="79" t="s">
        <v>1943</v>
      </c>
      <c r="D941" s="108" t="s">
        <v>2158</v>
      </c>
      <c r="E941" s="80">
        <v>0.37990000000000002</v>
      </c>
      <c r="F941" s="257"/>
      <c r="G941" s="82" t="str">
        <f t="shared" si="71"/>
        <v/>
      </c>
      <c r="H941" s="82" t="str">
        <f t="shared" si="72"/>
        <v>X</v>
      </c>
      <c r="I941" s="83"/>
      <c r="J941" s="83"/>
      <c r="K941" s="83"/>
      <c r="L941" s="83"/>
      <c r="M941" s="83"/>
      <c r="N941" s="84">
        <v>125</v>
      </c>
      <c r="O941" s="84">
        <v>329</v>
      </c>
      <c r="P941" s="85">
        <v>43992</v>
      </c>
      <c r="U941" s="80"/>
      <c r="V941" s="80"/>
      <c r="W941" s="80"/>
    </row>
    <row r="942" spans="1:247" s="84" customFormat="1" x14ac:dyDescent="0.25">
      <c r="A942" s="79" t="s">
        <v>1934</v>
      </c>
      <c r="B942" s="108" t="s">
        <v>2453</v>
      </c>
      <c r="C942" s="79" t="s">
        <v>1944</v>
      </c>
      <c r="D942" s="108" t="s">
        <v>2159</v>
      </c>
      <c r="E942" s="80">
        <v>0.35699999999999998</v>
      </c>
      <c r="F942" s="257"/>
      <c r="G942" s="82" t="str">
        <f t="shared" si="71"/>
        <v/>
      </c>
      <c r="H942" s="82" t="str">
        <f t="shared" si="72"/>
        <v>X</v>
      </c>
      <c r="I942" s="83"/>
      <c r="J942" s="83"/>
      <c r="K942" s="83"/>
      <c r="L942" s="83"/>
      <c r="M942" s="83"/>
      <c r="N942" s="84">
        <v>146</v>
      </c>
      <c r="O942" s="84">
        <v>409</v>
      </c>
      <c r="P942" s="85">
        <v>43992</v>
      </c>
      <c r="U942" s="80"/>
      <c r="V942" s="80"/>
      <c r="W942" s="80"/>
    </row>
    <row r="943" spans="1:247" s="84" customFormat="1" x14ac:dyDescent="0.25">
      <c r="A943" s="79" t="s">
        <v>1934</v>
      </c>
      <c r="B943" s="108" t="s">
        <v>2453</v>
      </c>
      <c r="C943" s="79" t="s">
        <v>1945</v>
      </c>
      <c r="D943" s="108" t="s">
        <v>2160</v>
      </c>
      <c r="E943" s="80">
        <v>0.53169999999999995</v>
      </c>
      <c r="F943" s="257"/>
      <c r="G943" s="82" t="str">
        <f t="shared" si="71"/>
        <v>X</v>
      </c>
      <c r="H943" s="82" t="str">
        <f t="shared" si="72"/>
        <v/>
      </c>
      <c r="I943" s="83"/>
      <c r="J943" s="83"/>
      <c r="K943" s="83"/>
      <c r="L943" s="83"/>
      <c r="M943" s="83"/>
      <c r="N943" s="84">
        <v>218</v>
      </c>
      <c r="O943" s="84">
        <v>410</v>
      </c>
      <c r="P943" s="85">
        <v>43992</v>
      </c>
      <c r="U943" s="80"/>
      <c r="V943" s="80"/>
      <c r="W943" s="80"/>
    </row>
    <row r="944" spans="1:247" s="84" customFormat="1" x14ac:dyDescent="0.25">
      <c r="A944" s="79" t="s">
        <v>1934</v>
      </c>
      <c r="B944" s="108" t="s">
        <v>2453</v>
      </c>
      <c r="C944" s="79" t="s">
        <v>1946</v>
      </c>
      <c r="D944" s="108" t="s">
        <v>2161</v>
      </c>
      <c r="E944" s="80">
        <v>0.39689999999999998</v>
      </c>
      <c r="F944" s="257"/>
      <c r="G944" s="82" t="str">
        <f t="shared" si="71"/>
        <v/>
      </c>
      <c r="H944" s="82" t="str">
        <f t="shared" si="72"/>
        <v>X</v>
      </c>
      <c r="I944" s="83"/>
      <c r="J944" s="83"/>
      <c r="K944" s="83"/>
      <c r="L944" s="83"/>
      <c r="M944" s="83"/>
      <c r="N944" s="84">
        <v>460</v>
      </c>
      <c r="O944" s="84">
        <v>1159</v>
      </c>
      <c r="P944" s="85">
        <v>43992</v>
      </c>
      <c r="U944" s="80"/>
      <c r="V944" s="80"/>
      <c r="W944" s="80"/>
      <c r="BB944" s="88"/>
      <c r="BC944" s="88"/>
      <c r="BD944" s="88"/>
      <c r="BE944" s="88"/>
      <c r="BF944" s="88"/>
      <c r="BG944" s="88"/>
      <c r="BH944" s="88"/>
      <c r="BI944" s="88"/>
      <c r="BJ944" s="88"/>
      <c r="BK944" s="88"/>
      <c r="BL944" s="88"/>
      <c r="BM944" s="88"/>
      <c r="BN944" s="88"/>
      <c r="BO944" s="88"/>
      <c r="BP944" s="88"/>
      <c r="BQ944" s="88"/>
      <c r="BR944" s="88"/>
      <c r="BS944" s="88"/>
      <c r="BT944" s="88"/>
      <c r="BU944" s="88"/>
      <c r="BV944" s="88"/>
      <c r="BW944" s="88"/>
      <c r="BX944" s="88"/>
      <c r="BY944" s="88"/>
      <c r="BZ944" s="88"/>
      <c r="CA944" s="88"/>
      <c r="CB944" s="88"/>
      <c r="CC944" s="88"/>
      <c r="CD944" s="88"/>
      <c r="CE944" s="88"/>
      <c r="CF944" s="88"/>
      <c r="CG944" s="88"/>
      <c r="CH944" s="88"/>
      <c r="CI944" s="88"/>
      <c r="CJ944" s="88"/>
      <c r="CK944" s="88"/>
      <c r="CL944" s="88"/>
      <c r="CM944" s="88"/>
      <c r="CN944" s="88"/>
      <c r="CO944" s="88"/>
      <c r="CP944" s="88"/>
      <c r="CQ944" s="88"/>
      <c r="CR944" s="88"/>
      <c r="CS944" s="88"/>
      <c r="CT944" s="88"/>
      <c r="CU944" s="88"/>
      <c r="CV944" s="88"/>
      <c r="CW944" s="88"/>
      <c r="CX944" s="88"/>
      <c r="CY944" s="88"/>
      <c r="CZ944" s="88"/>
      <c r="DA944" s="88"/>
      <c r="DB944" s="88"/>
      <c r="DC944" s="88"/>
      <c r="DD944" s="88"/>
      <c r="DE944" s="88"/>
      <c r="DF944" s="88"/>
      <c r="DG944" s="88"/>
      <c r="DH944" s="88"/>
      <c r="DI944" s="88"/>
      <c r="DJ944" s="88"/>
      <c r="DK944" s="88"/>
      <c r="DL944" s="88"/>
      <c r="DM944" s="88"/>
      <c r="DN944" s="88"/>
      <c r="DO944" s="88"/>
      <c r="DP944" s="88"/>
      <c r="DQ944" s="88"/>
      <c r="DR944" s="88"/>
      <c r="DS944" s="88"/>
      <c r="DT944" s="88"/>
      <c r="DU944" s="88"/>
      <c r="DV944" s="88"/>
      <c r="DW944" s="88"/>
      <c r="DX944" s="88"/>
      <c r="DY944" s="88"/>
      <c r="DZ944" s="88"/>
      <c r="EA944" s="88"/>
      <c r="EB944" s="88"/>
      <c r="EC944" s="88"/>
      <c r="ED944" s="88"/>
      <c r="EE944" s="88"/>
      <c r="EF944" s="88"/>
      <c r="EG944" s="88"/>
      <c r="EH944" s="88"/>
      <c r="EI944" s="88"/>
      <c r="EJ944" s="88"/>
      <c r="EK944" s="88"/>
      <c r="EL944" s="88"/>
      <c r="EM944" s="88"/>
      <c r="EN944" s="88"/>
      <c r="EO944" s="88"/>
      <c r="EP944" s="88"/>
      <c r="EQ944" s="88"/>
      <c r="ER944" s="88"/>
      <c r="ES944" s="88"/>
      <c r="ET944" s="88"/>
      <c r="EU944" s="88"/>
      <c r="EV944" s="88"/>
      <c r="EW944" s="88"/>
      <c r="EX944" s="88"/>
      <c r="EY944" s="88"/>
      <c r="EZ944" s="88"/>
      <c r="FA944" s="88"/>
      <c r="FB944" s="88"/>
      <c r="FC944" s="88"/>
      <c r="FD944" s="88"/>
      <c r="FE944" s="88"/>
      <c r="FF944" s="88"/>
      <c r="FG944" s="88"/>
      <c r="FH944" s="88"/>
      <c r="FI944" s="88"/>
      <c r="FJ944" s="88"/>
      <c r="FK944" s="88"/>
      <c r="FL944" s="88"/>
      <c r="FM944" s="88"/>
      <c r="FN944" s="88"/>
      <c r="FO944" s="88"/>
      <c r="FP944" s="88"/>
      <c r="FQ944" s="88"/>
      <c r="FR944" s="88"/>
      <c r="FS944" s="88"/>
      <c r="FT944" s="88"/>
      <c r="FU944" s="88"/>
      <c r="FV944" s="88"/>
      <c r="FW944" s="88"/>
      <c r="FX944" s="88"/>
      <c r="FY944" s="88"/>
      <c r="FZ944" s="88"/>
      <c r="GA944" s="88"/>
      <c r="GB944" s="88"/>
      <c r="GC944" s="88"/>
      <c r="GD944" s="88"/>
      <c r="GE944" s="88"/>
      <c r="GF944" s="88"/>
      <c r="GG944" s="88"/>
      <c r="GH944" s="88"/>
      <c r="GI944" s="88"/>
      <c r="GJ944" s="88"/>
      <c r="GK944" s="88"/>
      <c r="GL944" s="88"/>
      <c r="GM944" s="88"/>
      <c r="GN944" s="88"/>
      <c r="GO944" s="88"/>
      <c r="GP944" s="88"/>
      <c r="GQ944" s="88"/>
      <c r="GR944" s="88"/>
      <c r="GS944" s="88"/>
      <c r="GT944" s="88"/>
      <c r="GU944" s="88"/>
      <c r="GV944" s="88"/>
      <c r="GW944" s="88"/>
      <c r="GX944" s="88"/>
      <c r="GY944" s="88"/>
      <c r="GZ944" s="88"/>
      <c r="HA944" s="88"/>
      <c r="HB944" s="88"/>
      <c r="HC944" s="88"/>
      <c r="HD944" s="88"/>
      <c r="HE944" s="88"/>
      <c r="HF944" s="88"/>
      <c r="HG944" s="88"/>
      <c r="HH944" s="88"/>
      <c r="HI944" s="88"/>
      <c r="HJ944" s="88"/>
      <c r="HK944" s="88"/>
      <c r="HL944" s="88"/>
      <c r="HM944" s="88"/>
      <c r="HN944" s="88"/>
      <c r="HO944" s="88"/>
      <c r="HP944" s="88"/>
      <c r="HQ944" s="88"/>
      <c r="HR944" s="88"/>
      <c r="HS944" s="88"/>
      <c r="HT944" s="88"/>
      <c r="HU944" s="88"/>
      <c r="HV944" s="88"/>
      <c r="HW944" s="88"/>
      <c r="HX944" s="88"/>
      <c r="HY944" s="88"/>
      <c r="HZ944" s="88"/>
      <c r="IA944" s="88"/>
      <c r="IB944" s="88"/>
      <c r="IC944" s="88"/>
      <c r="ID944" s="88"/>
      <c r="IE944" s="88"/>
      <c r="IF944" s="88"/>
      <c r="IG944" s="88"/>
      <c r="IH944" s="88"/>
      <c r="II944" s="88"/>
      <c r="IJ944" s="88"/>
      <c r="IK944" s="88"/>
      <c r="IL944" s="88"/>
      <c r="IM944" s="88"/>
    </row>
    <row r="945" spans="1:247" s="84" customFormat="1" x14ac:dyDescent="0.25">
      <c r="A945" s="79" t="s">
        <v>1934</v>
      </c>
      <c r="B945" s="108" t="s">
        <v>2453</v>
      </c>
      <c r="C945" s="79" t="s">
        <v>1947</v>
      </c>
      <c r="D945" s="108" t="s">
        <v>2162</v>
      </c>
      <c r="E945" s="80">
        <v>0.4597</v>
      </c>
      <c r="F945" s="257"/>
      <c r="G945" s="82" t="str">
        <f t="shared" si="71"/>
        <v>X</v>
      </c>
      <c r="H945" s="82" t="str">
        <f t="shared" si="72"/>
        <v/>
      </c>
      <c r="I945" s="83"/>
      <c r="J945" s="83"/>
      <c r="K945" s="83"/>
      <c r="L945" s="83"/>
      <c r="M945" s="83"/>
      <c r="N945" s="84">
        <v>274</v>
      </c>
      <c r="O945" s="84">
        <v>596</v>
      </c>
      <c r="P945" s="85">
        <v>43992</v>
      </c>
      <c r="U945" s="80"/>
      <c r="V945" s="80"/>
      <c r="W945" s="80"/>
      <c r="BB945" s="88"/>
      <c r="BC945" s="88"/>
      <c r="BD945" s="88"/>
      <c r="BE945" s="88"/>
      <c r="BF945" s="88"/>
      <c r="BG945" s="88"/>
      <c r="BH945" s="88"/>
      <c r="BI945" s="88"/>
      <c r="BJ945" s="88"/>
      <c r="BK945" s="88"/>
      <c r="BL945" s="88"/>
      <c r="BM945" s="88"/>
      <c r="BN945" s="88"/>
      <c r="BO945" s="88"/>
      <c r="BP945" s="88"/>
      <c r="BQ945" s="88"/>
      <c r="BR945" s="88"/>
      <c r="BS945" s="88"/>
      <c r="BT945" s="88"/>
      <c r="BU945" s="88"/>
      <c r="BV945" s="88"/>
      <c r="BW945" s="88"/>
      <c r="BX945" s="88"/>
      <c r="BY945" s="88"/>
      <c r="BZ945" s="88"/>
      <c r="CA945" s="88"/>
      <c r="CB945" s="88"/>
      <c r="CC945" s="88"/>
      <c r="CD945" s="88"/>
      <c r="CE945" s="88"/>
      <c r="CF945" s="88"/>
      <c r="CG945" s="88"/>
      <c r="CH945" s="88"/>
      <c r="CI945" s="88"/>
      <c r="CJ945" s="88"/>
      <c r="CK945" s="88"/>
      <c r="CL945" s="88"/>
      <c r="CM945" s="88"/>
      <c r="CN945" s="88"/>
      <c r="CO945" s="88"/>
      <c r="CP945" s="88"/>
      <c r="CQ945" s="88"/>
      <c r="CR945" s="88"/>
      <c r="CS945" s="88"/>
      <c r="CT945" s="88"/>
      <c r="CU945" s="88"/>
      <c r="CV945" s="88"/>
      <c r="CW945" s="88"/>
      <c r="CX945" s="88"/>
      <c r="CY945" s="88"/>
      <c r="CZ945" s="88"/>
      <c r="DA945" s="88"/>
      <c r="DB945" s="88"/>
      <c r="DC945" s="88"/>
      <c r="DD945" s="88"/>
      <c r="DE945" s="88"/>
      <c r="DF945" s="88"/>
      <c r="DG945" s="88"/>
      <c r="DH945" s="88"/>
      <c r="DI945" s="88"/>
      <c r="DJ945" s="88"/>
      <c r="DK945" s="88"/>
      <c r="DL945" s="88"/>
      <c r="DM945" s="88"/>
      <c r="DN945" s="88"/>
      <c r="DO945" s="88"/>
      <c r="DP945" s="88"/>
      <c r="DQ945" s="88"/>
      <c r="DR945" s="88"/>
      <c r="DS945" s="88"/>
      <c r="DT945" s="88"/>
      <c r="DU945" s="88"/>
      <c r="DV945" s="88"/>
      <c r="DW945" s="88"/>
      <c r="DX945" s="88"/>
      <c r="DY945" s="88"/>
      <c r="DZ945" s="88"/>
      <c r="EA945" s="88"/>
      <c r="EB945" s="88"/>
      <c r="EC945" s="88"/>
      <c r="ED945" s="88"/>
      <c r="EE945" s="88"/>
      <c r="EF945" s="88"/>
      <c r="EG945" s="88"/>
      <c r="EH945" s="88"/>
      <c r="EI945" s="88"/>
      <c r="EJ945" s="88"/>
      <c r="EK945" s="88"/>
      <c r="EL945" s="88"/>
      <c r="EM945" s="88"/>
      <c r="EN945" s="88"/>
      <c r="EO945" s="88"/>
      <c r="EP945" s="88"/>
      <c r="EQ945" s="88"/>
      <c r="ER945" s="88"/>
      <c r="ES945" s="88"/>
      <c r="ET945" s="88"/>
      <c r="EU945" s="88"/>
      <c r="EV945" s="88"/>
      <c r="EW945" s="88"/>
      <c r="EX945" s="88"/>
      <c r="EY945" s="88"/>
      <c r="EZ945" s="88"/>
      <c r="FA945" s="88"/>
      <c r="FB945" s="88"/>
      <c r="FC945" s="88"/>
      <c r="FD945" s="88"/>
      <c r="FE945" s="88"/>
      <c r="FF945" s="88"/>
      <c r="FG945" s="88"/>
      <c r="FH945" s="88"/>
      <c r="FI945" s="88"/>
      <c r="FJ945" s="88"/>
      <c r="FK945" s="88"/>
      <c r="FL945" s="88"/>
      <c r="FM945" s="88"/>
      <c r="FN945" s="88"/>
      <c r="FO945" s="88"/>
      <c r="FP945" s="88"/>
      <c r="FQ945" s="88"/>
      <c r="FR945" s="88"/>
      <c r="FS945" s="88"/>
      <c r="FT945" s="88"/>
      <c r="FU945" s="88"/>
      <c r="FV945" s="88"/>
      <c r="FW945" s="88"/>
      <c r="FX945" s="88"/>
      <c r="FY945" s="88"/>
      <c r="FZ945" s="88"/>
      <c r="GA945" s="88"/>
      <c r="GB945" s="88"/>
      <c r="GC945" s="88"/>
      <c r="GD945" s="88"/>
      <c r="GE945" s="88"/>
      <c r="GF945" s="88"/>
      <c r="GG945" s="88"/>
      <c r="GH945" s="88"/>
      <c r="GI945" s="88"/>
      <c r="GJ945" s="88"/>
      <c r="GK945" s="88"/>
      <c r="GL945" s="88"/>
      <c r="GM945" s="88"/>
      <c r="GN945" s="88"/>
      <c r="GO945" s="88"/>
      <c r="GP945" s="88"/>
      <c r="GQ945" s="88"/>
      <c r="GR945" s="88"/>
      <c r="GS945" s="88"/>
      <c r="GT945" s="88"/>
      <c r="GU945" s="88"/>
      <c r="GV945" s="88"/>
      <c r="GW945" s="88"/>
      <c r="GX945" s="88"/>
      <c r="GY945" s="88"/>
      <c r="GZ945" s="88"/>
      <c r="HA945" s="88"/>
      <c r="HB945" s="88"/>
      <c r="HC945" s="88"/>
      <c r="HD945" s="88"/>
      <c r="HE945" s="88"/>
      <c r="HF945" s="88"/>
      <c r="HG945" s="88"/>
      <c r="HH945" s="88"/>
      <c r="HI945" s="88"/>
      <c r="HJ945" s="88"/>
      <c r="HK945" s="88"/>
      <c r="HL945" s="88"/>
      <c r="HM945" s="88"/>
      <c r="HN945" s="88"/>
      <c r="HO945" s="88"/>
      <c r="HP945" s="88"/>
      <c r="HQ945" s="88"/>
      <c r="HR945" s="88"/>
      <c r="HS945" s="88"/>
      <c r="HT945" s="88"/>
      <c r="HU945" s="88"/>
      <c r="HV945" s="88"/>
      <c r="HW945" s="88"/>
      <c r="HX945" s="88"/>
      <c r="HY945" s="88"/>
      <c r="HZ945" s="88"/>
      <c r="IA945" s="88"/>
      <c r="IB945" s="88"/>
      <c r="IC945" s="88"/>
      <c r="ID945" s="88"/>
      <c r="IE945" s="88"/>
      <c r="IF945" s="88"/>
      <c r="IG945" s="88"/>
      <c r="IH945" s="88"/>
      <c r="II945" s="88"/>
      <c r="IJ945" s="88"/>
      <c r="IK945" s="88"/>
      <c r="IL945" s="88"/>
      <c r="IM945" s="88"/>
    </row>
    <row r="946" spans="1:247" s="84" customFormat="1" x14ac:dyDescent="0.25">
      <c r="A946" s="79" t="s">
        <v>1934</v>
      </c>
      <c r="B946" s="108" t="s">
        <v>2453</v>
      </c>
      <c r="C946" s="79" t="s">
        <v>1948</v>
      </c>
      <c r="D946" s="108" t="s">
        <v>2163</v>
      </c>
      <c r="E946" s="80">
        <v>0.1913</v>
      </c>
      <c r="F946" s="257"/>
      <c r="G946" s="82" t="str">
        <f t="shared" si="71"/>
        <v/>
      </c>
      <c r="H946" s="82" t="str">
        <f t="shared" si="72"/>
        <v/>
      </c>
      <c r="I946" s="83"/>
      <c r="J946" s="83"/>
      <c r="K946" s="83"/>
      <c r="L946" s="83"/>
      <c r="M946" s="83"/>
      <c r="N946" s="84">
        <v>140</v>
      </c>
      <c r="O946" s="84">
        <v>732</v>
      </c>
      <c r="P946" s="85">
        <v>43992</v>
      </c>
      <c r="U946" s="80"/>
      <c r="V946" s="80"/>
      <c r="W946" s="80"/>
      <c r="AK946" s="88"/>
      <c r="BB946" s="88"/>
      <c r="BC946" s="88"/>
      <c r="BD946" s="88"/>
      <c r="BE946" s="88"/>
      <c r="BF946" s="88"/>
      <c r="BG946" s="88"/>
      <c r="BH946" s="88"/>
      <c r="BI946" s="88"/>
      <c r="BJ946" s="88"/>
      <c r="BK946" s="88"/>
      <c r="BL946" s="88"/>
      <c r="BM946" s="88"/>
      <c r="BN946" s="88"/>
      <c r="BO946" s="88"/>
      <c r="BP946" s="88"/>
      <c r="BQ946" s="88"/>
      <c r="BR946" s="88"/>
      <c r="BS946" s="88"/>
      <c r="BT946" s="88"/>
      <c r="BU946" s="88"/>
      <c r="BV946" s="88"/>
      <c r="BW946" s="88"/>
      <c r="BX946" s="88"/>
      <c r="BY946" s="88"/>
      <c r="BZ946" s="88"/>
      <c r="CA946" s="88"/>
      <c r="CB946" s="88"/>
      <c r="CC946" s="88"/>
      <c r="CD946" s="88"/>
      <c r="CE946" s="88"/>
      <c r="CF946" s="88"/>
      <c r="CG946" s="88"/>
      <c r="CH946" s="88"/>
      <c r="CI946" s="88"/>
      <c r="CJ946" s="88"/>
      <c r="CK946" s="88"/>
      <c r="CL946" s="88"/>
      <c r="CM946" s="88"/>
      <c r="CN946" s="88"/>
      <c r="CO946" s="88"/>
      <c r="CP946" s="88"/>
      <c r="CQ946" s="88"/>
      <c r="CR946" s="88"/>
      <c r="CS946" s="88"/>
      <c r="CT946" s="88"/>
      <c r="CU946" s="88"/>
      <c r="CV946" s="88"/>
      <c r="CW946" s="88"/>
      <c r="CX946" s="88"/>
      <c r="CY946" s="88"/>
      <c r="CZ946" s="88"/>
      <c r="DA946" s="88"/>
      <c r="DB946" s="88"/>
      <c r="DC946" s="88"/>
      <c r="DD946" s="88"/>
      <c r="DE946" s="88"/>
      <c r="DF946" s="88"/>
      <c r="DG946" s="88"/>
      <c r="DH946" s="88"/>
      <c r="DI946" s="88"/>
      <c r="DJ946" s="88"/>
      <c r="DK946" s="88"/>
      <c r="DL946" s="88"/>
      <c r="DM946" s="88"/>
      <c r="DN946" s="88"/>
      <c r="DO946" s="88"/>
      <c r="DP946" s="88"/>
      <c r="DQ946" s="88"/>
      <c r="DR946" s="88"/>
      <c r="DS946" s="88"/>
      <c r="DT946" s="88"/>
      <c r="DU946" s="88"/>
      <c r="DV946" s="88"/>
      <c r="DW946" s="88"/>
      <c r="DX946" s="88"/>
      <c r="DY946" s="88"/>
      <c r="DZ946" s="88"/>
      <c r="EA946" s="88"/>
      <c r="EB946" s="88"/>
      <c r="EC946" s="88"/>
      <c r="ED946" s="88"/>
      <c r="EE946" s="88"/>
      <c r="EF946" s="88"/>
      <c r="EG946" s="88"/>
      <c r="EH946" s="88"/>
      <c r="EI946" s="88"/>
      <c r="EJ946" s="88"/>
      <c r="EK946" s="88"/>
      <c r="EL946" s="88"/>
      <c r="EM946" s="88"/>
      <c r="EN946" s="88"/>
      <c r="EO946" s="88"/>
      <c r="EP946" s="88"/>
      <c r="EQ946" s="88"/>
      <c r="ER946" s="88"/>
      <c r="ES946" s="88"/>
      <c r="ET946" s="88"/>
      <c r="EU946" s="88"/>
      <c r="EV946" s="88"/>
      <c r="EW946" s="88"/>
      <c r="EX946" s="88"/>
      <c r="EY946" s="88"/>
      <c r="EZ946" s="88"/>
      <c r="FA946" s="88"/>
      <c r="FB946" s="88"/>
      <c r="FC946" s="88"/>
      <c r="FD946" s="88"/>
      <c r="FE946" s="88"/>
      <c r="FF946" s="88"/>
      <c r="FG946" s="88"/>
      <c r="FH946" s="88"/>
      <c r="FI946" s="88"/>
      <c r="FJ946" s="88"/>
      <c r="FK946" s="88"/>
      <c r="FL946" s="88"/>
      <c r="FM946" s="88"/>
      <c r="FN946" s="88"/>
      <c r="FO946" s="88"/>
      <c r="FP946" s="88"/>
      <c r="FQ946" s="88"/>
      <c r="FR946" s="88"/>
      <c r="FS946" s="88"/>
      <c r="FT946" s="88"/>
      <c r="FU946" s="88"/>
      <c r="FV946" s="88"/>
      <c r="FW946" s="88"/>
      <c r="FX946" s="88"/>
      <c r="FY946" s="88"/>
      <c r="FZ946" s="88"/>
      <c r="GA946" s="88"/>
      <c r="GB946" s="88"/>
      <c r="GC946" s="88"/>
      <c r="GD946" s="88"/>
      <c r="GE946" s="88"/>
      <c r="GF946" s="88"/>
      <c r="GG946" s="88"/>
      <c r="GH946" s="88"/>
      <c r="GI946" s="88"/>
      <c r="GJ946" s="88"/>
      <c r="GK946" s="88"/>
      <c r="GL946" s="88"/>
      <c r="GM946" s="88"/>
      <c r="GN946" s="88"/>
      <c r="GO946" s="88"/>
      <c r="GP946" s="88"/>
      <c r="GQ946" s="88"/>
      <c r="GR946" s="88"/>
      <c r="GS946" s="88"/>
      <c r="GT946" s="88"/>
      <c r="GU946" s="88"/>
      <c r="GV946" s="88"/>
      <c r="GW946" s="88"/>
      <c r="GX946" s="88"/>
      <c r="GY946" s="88"/>
      <c r="GZ946" s="88"/>
      <c r="HA946" s="88"/>
      <c r="HB946" s="88"/>
      <c r="HC946" s="88"/>
      <c r="HD946" s="88"/>
      <c r="HE946" s="88"/>
      <c r="HF946" s="88"/>
      <c r="HG946" s="88"/>
      <c r="HH946" s="88"/>
      <c r="HI946" s="88"/>
      <c r="HJ946" s="88"/>
      <c r="HK946" s="88"/>
      <c r="HL946" s="88"/>
      <c r="HM946" s="88"/>
      <c r="HN946" s="88"/>
      <c r="HO946" s="88"/>
      <c r="HP946" s="88"/>
      <c r="HQ946" s="88"/>
      <c r="HR946" s="88"/>
      <c r="HS946" s="88"/>
      <c r="HT946" s="88"/>
      <c r="HU946" s="88"/>
      <c r="HV946" s="88"/>
      <c r="HW946" s="88"/>
      <c r="HX946" s="88"/>
      <c r="HY946" s="88"/>
      <c r="HZ946" s="88"/>
      <c r="IA946" s="88"/>
      <c r="IB946" s="88"/>
      <c r="IC946" s="88"/>
      <c r="ID946" s="88"/>
      <c r="IE946" s="88"/>
      <c r="IF946" s="88"/>
      <c r="IG946" s="88"/>
      <c r="IH946" s="88"/>
      <c r="II946" s="88"/>
      <c r="IJ946" s="88"/>
      <c r="IK946" s="88"/>
      <c r="IL946" s="88"/>
      <c r="IM946" s="88"/>
    </row>
    <row r="947" spans="1:247" s="84" customFormat="1" x14ac:dyDescent="0.25">
      <c r="A947" s="79" t="s">
        <v>1934</v>
      </c>
      <c r="B947" s="108" t="s">
        <v>2453</v>
      </c>
      <c r="C947" s="79" t="s">
        <v>1949</v>
      </c>
      <c r="D947" s="108" t="s">
        <v>2164</v>
      </c>
      <c r="E947" s="80">
        <v>0.31019999999999998</v>
      </c>
      <c r="F947" s="257"/>
      <c r="G947" s="82" t="str">
        <f t="shared" si="71"/>
        <v/>
      </c>
      <c r="H947" s="82" t="str">
        <f t="shared" si="72"/>
        <v>X</v>
      </c>
      <c r="I947" s="83"/>
      <c r="J947" s="83"/>
      <c r="K947" s="83"/>
      <c r="L947" s="83"/>
      <c r="M947" s="83"/>
      <c r="N947" s="84">
        <v>439</v>
      </c>
      <c r="O947" s="84">
        <v>1415</v>
      </c>
      <c r="P947" s="85">
        <v>43992</v>
      </c>
      <c r="U947" s="80"/>
      <c r="V947" s="80"/>
      <c r="W947" s="80"/>
      <c r="AK947" s="88"/>
    </row>
    <row r="948" spans="1:247" s="84" customFormat="1" x14ac:dyDescent="0.25">
      <c r="A948" s="79" t="s">
        <v>1934</v>
      </c>
      <c r="B948" s="108" t="s">
        <v>2453</v>
      </c>
      <c r="C948" s="79" t="s">
        <v>1950</v>
      </c>
      <c r="D948" s="108" t="s">
        <v>2165</v>
      </c>
      <c r="E948" s="80">
        <v>0.46529999999999999</v>
      </c>
      <c r="F948" s="257"/>
      <c r="G948" s="82" t="str">
        <f t="shared" si="71"/>
        <v>X</v>
      </c>
      <c r="H948" s="82" t="str">
        <f t="shared" si="72"/>
        <v/>
      </c>
      <c r="I948" s="83"/>
      <c r="J948" s="83"/>
      <c r="K948" s="83"/>
      <c r="L948" s="83"/>
      <c r="M948" s="83"/>
      <c r="N948" s="84">
        <v>141</v>
      </c>
      <c r="O948" s="84">
        <v>303</v>
      </c>
      <c r="P948" s="85">
        <v>43992</v>
      </c>
      <c r="U948" s="80"/>
      <c r="V948" s="80"/>
      <c r="W948" s="80"/>
      <c r="AK948" s="88"/>
    </row>
    <row r="949" spans="1:247" s="84" customFormat="1" x14ac:dyDescent="0.25">
      <c r="A949" s="79" t="s">
        <v>1934</v>
      </c>
      <c r="B949" s="108" t="s">
        <v>2453</v>
      </c>
      <c r="C949" s="79" t="s">
        <v>1951</v>
      </c>
      <c r="D949" s="108" t="s">
        <v>2166</v>
      </c>
      <c r="E949" s="80">
        <v>0.81430000000000002</v>
      </c>
      <c r="F949" s="257"/>
      <c r="G949" s="82" t="str">
        <f t="shared" si="71"/>
        <v>X</v>
      </c>
      <c r="H949" s="82" t="str">
        <f t="shared" si="72"/>
        <v/>
      </c>
      <c r="I949" s="83"/>
      <c r="J949" s="83"/>
      <c r="K949" s="83"/>
      <c r="L949" s="83"/>
      <c r="M949" s="83"/>
      <c r="N949" s="84">
        <v>114</v>
      </c>
      <c r="O949" s="84">
        <v>140</v>
      </c>
      <c r="P949" s="85">
        <v>43992</v>
      </c>
      <c r="U949" s="80"/>
      <c r="V949" s="80"/>
      <c r="W949" s="80"/>
      <c r="AK949" s="88"/>
      <c r="AL949" s="88"/>
      <c r="AM949" s="88"/>
    </row>
    <row r="950" spans="1:247" s="84" customFormat="1" x14ac:dyDescent="0.25">
      <c r="A950" s="79" t="s">
        <v>1934</v>
      </c>
      <c r="B950" s="108" t="s">
        <v>2453</v>
      </c>
      <c r="C950" s="86" t="s">
        <v>1952</v>
      </c>
      <c r="D950" s="108" t="s">
        <v>2167</v>
      </c>
      <c r="E950" s="80">
        <v>0.31559999999999999</v>
      </c>
      <c r="F950" s="257"/>
      <c r="G950" s="82" t="str">
        <f t="shared" si="71"/>
        <v/>
      </c>
      <c r="H950" s="82" t="str">
        <f t="shared" si="72"/>
        <v>X</v>
      </c>
      <c r="I950" s="83"/>
      <c r="J950" s="83"/>
      <c r="K950" s="83"/>
      <c r="L950" s="83"/>
      <c r="M950" s="83"/>
      <c r="N950" s="84">
        <v>142</v>
      </c>
      <c r="O950" s="84">
        <v>450</v>
      </c>
      <c r="P950" s="85">
        <v>43992</v>
      </c>
      <c r="U950" s="80"/>
      <c r="V950" s="80"/>
      <c r="W950" s="80"/>
      <c r="AK950" s="88"/>
      <c r="AL950" s="88"/>
      <c r="AM950" s="88"/>
    </row>
    <row r="951" spans="1:247" s="84" customFormat="1" x14ac:dyDescent="0.25">
      <c r="A951" s="79" t="s">
        <v>1934</v>
      </c>
      <c r="B951" s="108" t="s">
        <v>2453</v>
      </c>
      <c r="C951" s="86" t="s">
        <v>1953</v>
      </c>
      <c r="D951" s="108" t="s">
        <v>2168</v>
      </c>
      <c r="E951" s="80">
        <v>0.23649999999999999</v>
      </c>
      <c r="F951" s="257"/>
      <c r="G951" s="82" t="str">
        <f t="shared" si="71"/>
        <v/>
      </c>
      <c r="H951" s="82" t="str">
        <f t="shared" si="72"/>
        <v/>
      </c>
      <c r="I951" s="83"/>
      <c r="J951" s="83"/>
      <c r="K951" s="83"/>
      <c r="L951" s="83"/>
      <c r="M951" s="83"/>
      <c r="N951" s="84">
        <v>144</v>
      </c>
      <c r="O951" s="84">
        <v>609</v>
      </c>
      <c r="P951" s="85">
        <v>43992</v>
      </c>
      <c r="U951" s="80"/>
      <c r="V951" s="80"/>
      <c r="W951" s="80"/>
      <c r="AK951" s="88"/>
      <c r="AL951" s="88"/>
      <c r="AM951" s="88"/>
    </row>
    <row r="952" spans="1:247" s="84" customFormat="1" x14ac:dyDescent="0.25">
      <c r="A952" s="79" t="s">
        <v>1934</v>
      </c>
      <c r="B952" s="108" t="s">
        <v>2453</v>
      </c>
      <c r="C952" s="86" t="s">
        <v>1954</v>
      </c>
      <c r="D952" s="108" t="s">
        <v>2169</v>
      </c>
      <c r="E952" s="80">
        <v>0.41889999999999999</v>
      </c>
      <c r="F952" s="257"/>
      <c r="G952" s="82" t="str">
        <f t="shared" si="71"/>
        <v>X</v>
      </c>
      <c r="H952" s="82" t="str">
        <f t="shared" si="72"/>
        <v/>
      </c>
      <c r="I952" s="83"/>
      <c r="J952" s="83"/>
      <c r="K952" s="83"/>
      <c r="L952" s="83"/>
      <c r="M952" s="83"/>
      <c r="N952" s="84">
        <v>191</v>
      </c>
      <c r="O952" s="84">
        <v>456</v>
      </c>
      <c r="P952" s="85">
        <v>43992</v>
      </c>
      <c r="U952" s="80"/>
      <c r="V952" s="80"/>
      <c r="W952" s="80"/>
      <c r="AL952" s="88"/>
      <c r="AM952" s="88"/>
    </row>
    <row r="953" spans="1:247" s="84" customFormat="1" x14ac:dyDescent="0.25">
      <c r="A953" s="79" t="s">
        <v>1934</v>
      </c>
      <c r="B953" s="108" t="s">
        <v>2453</v>
      </c>
      <c r="C953" s="86" t="s">
        <v>1955</v>
      </c>
      <c r="D953" s="108" t="s">
        <v>2170</v>
      </c>
      <c r="E953" s="80">
        <v>0.59550000000000003</v>
      </c>
      <c r="F953" s="257"/>
      <c r="G953" s="82" t="str">
        <f t="shared" si="71"/>
        <v>X</v>
      </c>
      <c r="H953" s="82" t="str">
        <f t="shared" si="72"/>
        <v/>
      </c>
      <c r="I953" s="83"/>
      <c r="J953" s="83"/>
      <c r="K953" s="83"/>
      <c r="L953" s="83"/>
      <c r="M953" s="83"/>
      <c r="N953" s="84">
        <v>265</v>
      </c>
      <c r="O953" s="84">
        <v>445</v>
      </c>
      <c r="P953" s="85">
        <v>43992</v>
      </c>
      <c r="U953" s="80"/>
      <c r="V953" s="80"/>
      <c r="W953" s="80"/>
      <c r="AL953" s="88"/>
      <c r="AM953" s="88"/>
    </row>
    <row r="954" spans="1:247" s="84" customFormat="1" x14ac:dyDescent="0.25">
      <c r="A954" s="79" t="s">
        <v>1934</v>
      </c>
      <c r="B954" s="108" t="s">
        <v>2453</v>
      </c>
      <c r="C954" s="86" t="s">
        <v>1956</v>
      </c>
      <c r="D954" s="108" t="s">
        <v>2171</v>
      </c>
      <c r="E954" s="80">
        <v>0.37609999999999999</v>
      </c>
      <c r="F954" s="257"/>
      <c r="G954" s="82" t="str">
        <f t="shared" si="71"/>
        <v/>
      </c>
      <c r="H954" s="82" t="str">
        <f t="shared" si="72"/>
        <v>X</v>
      </c>
      <c r="I954" s="83"/>
      <c r="J954" s="83"/>
      <c r="K954" s="83"/>
      <c r="L954" s="83"/>
      <c r="M954" s="83"/>
      <c r="N954" s="84">
        <v>252</v>
      </c>
      <c r="O954" s="84">
        <v>670</v>
      </c>
      <c r="P954" s="85">
        <v>43992</v>
      </c>
      <c r="U954" s="80"/>
      <c r="V954" s="80"/>
      <c r="W954" s="80"/>
      <c r="AL954" s="88"/>
      <c r="AM954" s="88"/>
    </row>
    <row r="955" spans="1:247" s="84" customFormat="1" x14ac:dyDescent="0.25">
      <c r="A955" s="79" t="s">
        <v>1934</v>
      </c>
      <c r="B955" s="108" t="s">
        <v>2453</v>
      </c>
      <c r="C955" s="86" t="s">
        <v>1957</v>
      </c>
      <c r="D955" s="108" t="s">
        <v>2172</v>
      </c>
      <c r="E955" s="80">
        <v>0.1603</v>
      </c>
      <c r="F955" s="257"/>
      <c r="G955" s="82" t="str">
        <f t="shared" si="71"/>
        <v/>
      </c>
      <c r="H955" s="82" t="str">
        <f t="shared" si="72"/>
        <v/>
      </c>
      <c r="I955" s="83"/>
      <c r="J955" s="83"/>
      <c r="K955" s="83"/>
      <c r="L955" s="83"/>
      <c r="M955" s="83"/>
      <c r="N955" s="84">
        <v>76</v>
      </c>
      <c r="O955" s="84">
        <v>474</v>
      </c>
      <c r="P955" s="85">
        <v>43992</v>
      </c>
      <c r="U955" s="80"/>
      <c r="V955" s="80"/>
      <c r="W955" s="80"/>
    </row>
    <row r="956" spans="1:247" s="84" customFormat="1" x14ac:dyDescent="0.25">
      <c r="A956" s="79" t="s">
        <v>1959</v>
      </c>
      <c r="B956" s="108" t="s">
        <v>2453</v>
      </c>
      <c r="C956" s="86" t="s">
        <v>1958</v>
      </c>
      <c r="D956" s="108" t="s">
        <v>2173</v>
      </c>
      <c r="E956" s="80">
        <v>0.26390000000000002</v>
      </c>
      <c r="F956" s="257"/>
      <c r="G956" s="82" t="str">
        <f t="shared" si="71"/>
        <v/>
      </c>
      <c r="H956" s="82" t="str">
        <f t="shared" si="72"/>
        <v/>
      </c>
      <c r="I956" s="83"/>
      <c r="J956" s="83"/>
      <c r="K956" s="83"/>
      <c r="L956" s="83"/>
      <c r="M956" s="83"/>
      <c r="N956" s="84">
        <v>257</v>
      </c>
      <c r="O956" s="84">
        <v>974</v>
      </c>
      <c r="P956" s="85">
        <v>43992</v>
      </c>
      <c r="U956" s="80"/>
      <c r="V956" s="80"/>
      <c r="W956" s="80"/>
    </row>
    <row r="957" spans="1:247" s="127" customFormat="1" x14ac:dyDescent="0.25">
      <c r="A957" s="119"/>
      <c r="B957" s="120"/>
      <c r="C957" s="128"/>
      <c r="D957" s="120" t="s">
        <v>2511</v>
      </c>
      <c r="E957" s="121">
        <f>N957/O957</f>
        <v>0.37439024390243902</v>
      </c>
      <c r="F957" s="124"/>
      <c r="G957" s="122"/>
      <c r="H957" s="122"/>
      <c r="I957" s="123"/>
      <c r="J957" s="123"/>
      <c r="K957" s="123"/>
      <c r="L957" s="123"/>
      <c r="M957" s="123"/>
      <c r="N957" s="124">
        <f>SUM(N933:N956)</f>
        <v>4605</v>
      </c>
      <c r="O957" s="124">
        <f>SUM(O933:O956)</f>
        <v>12300</v>
      </c>
      <c r="P957" s="125"/>
      <c r="Q957" s="124"/>
      <c r="U957" s="126"/>
      <c r="V957" s="126"/>
      <c r="W957" s="126"/>
    </row>
    <row r="958" spans="1:247" s="84" customFormat="1" x14ac:dyDescent="0.25">
      <c r="A958" s="79" t="s">
        <v>1959</v>
      </c>
      <c r="B958" s="108" t="s">
        <v>2454</v>
      </c>
      <c r="C958" s="79" t="s">
        <v>1960</v>
      </c>
      <c r="D958" s="108" t="s">
        <v>2280</v>
      </c>
      <c r="E958" s="80">
        <v>0.55510000000000004</v>
      </c>
      <c r="F958" s="257">
        <v>888</v>
      </c>
      <c r="G958" s="82" t="str">
        <f t="shared" si="71"/>
        <v>X</v>
      </c>
      <c r="H958" s="82" t="str">
        <f t="shared" si="72"/>
        <v/>
      </c>
      <c r="I958" s="83" t="s">
        <v>150</v>
      </c>
      <c r="J958" s="83"/>
      <c r="K958" s="83"/>
      <c r="L958" s="83" t="s">
        <v>151</v>
      </c>
      <c r="M958" s="83"/>
      <c r="N958" s="84">
        <v>131</v>
      </c>
      <c r="O958" s="84">
        <v>236</v>
      </c>
      <c r="P958" s="85">
        <v>43983</v>
      </c>
      <c r="Q958" s="80"/>
      <c r="U958" s="80"/>
      <c r="V958" s="80"/>
      <c r="W958" s="80"/>
    </row>
    <row r="959" spans="1:247" s="84" customFormat="1" x14ac:dyDescent="0.25">
      <c r="A959" s="79" t="s">
        <v>1959</v>
      </c>
      <c r="B959" s="108" t="s">
        <v>2454</v>
      </c>
      <c r="C959" s="79" t="s">
        <v>1961</v>
      </c>
      <c r="D959" s="108" t="s">
        <v>2281</v>
      </c>
      <c r="E959" s="80">
        <v>0.50560000000000005</v>
      </c>
      <c r="F959" s="257"/>
      <c r="G959" s="82" t="str">
        <f t="shared" si="71"/>
        <v>X</v>
      </c>
      <c r="H959" s="82" t="str">
        <f t="shared" si="72"/>
        <v/>
      </c>
      <c r="I959" s="83" t="s">
        <v>22</v>
      </c>
      <c r="J959" s="83" t="s">
        <v>170</v>
      </c>
      <c r="K959" s="83"/>
      <c r="L959" s="83" t="s">
        <v>151</v>
      </c>
      <c r="M959" s="83"/>
      <c r="N959" s="84">
        <v>224</v>
      </c>
      <c r="O959" s="84">
        <v>443</v>
      </c>
      <c r="P959" s="85">
        <v>43983</v>
      </c>
      <c r="Q959" s="80"/>
      <c r="U959" s="80"/>
      <c r="V959" s="80"/>
      <c r="W959" s="80"/>
      <c r="AO959" s="88"/>
    </row>
    <row r="960" spans="1:247" s="84" customFormat="1" x14ac:dyDescent="0.25">
      <c r="A960" s="79" t="s">
        <v>1959</v>
      </c>
      <c r="B960" s="108" t="s">
        <v>2454</v>
      </c>
      <c r="C960" s="79" t="s">
        <v>1962</v>
      </c>
      <c r="D960" s="108" t="s">
        <v>2282</v>
      </c>
      <c r="E960" s="80">
        <v>0.74050000000000005</v>
      </c>
      <c r="F960" s="257"/>
      <c r="G960" s="82" t="str">
        <f t="shared" si="71"/>
        <v>X</v>
      </c>
      <c r="H960" s="82" t="str">
        <f t="shared" si="72"/>
        <v/>
      </c>
      <c r="I960" s="83" t="s">
        <v>150</v>
      </c>
      <c r="J960" s="83"/>
      <c r="K960" s="83"/>
      <c r="L960" s="83" t="s">
        <v>151</v>
      </c>
      <c r="M960" s="83"/>
      <c r="N960" s="84">
        <v>234</v>
      </c>
      <c r="O960" s="84">
        <v>316</v>
      </c>
      <c r="P960" s="85">
        <v>43983</v>
      </c>
      <c r="Q960" s="80"/>
      <c r="U960" s="80"/>
      <c r="V960" s="80"/>
      <c r="W960" s="80"/>
      <c r="AO960" s="88"/>
    </row>
    <row r="961" spans="1:43" s="84" customFormat="1" x14ac:dyDescent="0.25">
      <c r="A961" s="79" t="s">
        <v>1959</v>
      </c>
      <c r="B961" s="108" t="s">
        <v>2454</v>
      </c>
      <c r="C961" s="79" t="s">
        <v>1963</v>
      </c>
      <c r="D961" s="108" t="s">
        <v>2283</v>
      </c>
      <c r="E961" s="80">
        <v>0.66820000000000002</v>
      </c>
      <c r="F961" s="196"/>
      <c r="G961" s="82" t="str">
        <f t="shared" si="71"/>
        <v>X</v>
      </c>
      <c r="H961" s="82" t="str">
        <f t="shared" si="72"/>
        <v/>
      </c>
      <c r="I961" s="83" t="s">
        <v>150</v>
      </c>
      <c r="J961" s="83"/>
      <c r="K961" s="83"/>
      <c r="L961" s="83" t="s">
        <v>151</v>
      </c>
      <c r="M961" s="83"/>
      <c r="N961" s="84">
        <v>284</v>
      </c>
      <c r="O961" s="84">
        <v>425</v>
      </c>
      <c r="P961" s="85">
        <v>43983</v>
      </c>
      <c r="Q961" s="80"/>
      <c r="U961" s="80"/>
      <c r="V961" s="80"/>
      <c r="W961" s="80"/>
      <c r="AN961" s="88"/>
      <c r="AO961" s="88"/>
    </row>
    <row r="962" spans="1:43" s="84" customFormat="1" x14ac:dyDescent="0.25">
      <c r="A962" s="79" t="s">
        <v>1959</v>
      </c>
      <c r="B962" s="108" t="s">
        <v>2454</v>
      </c>
      <c r="C962" s="79" t="s">
        <v>1964</v>
      </c>
      <c r="D962" s="108" t="s">
        <v>2285</v>
      </c>
      <c r="E962" s="80">
        <v>0.57750000000000001</v>
      </c>
      <c r="F962" s="196"/>
      <c r="G962" s="82" t="str">
        <f t="shared" si="71"/>
        <v>X</v>
      </c>
      <c r="H962" s="82" t="str">
        <f t="shared" si="72"/>
        <v/>
      </c>
      <c r="I962" s="83" t="s">
        <v>150</v>
      </c>
      <c r="J962" s="83"/>
      <c r="K962" s="83"/>
      <c r="L962" s="83" t="s">
        <v>151</v>
      </c>
      <c r="M962" s="83"/>
      <c r="N962" s="84">
        <v>231</v>
      </c>
      <c r="O962" s="84">
        <v>400</v>
      </c>
      <c r="P962" s="85">
        <v>43983</v>
      </c>
      <c r="Q962" s="80"/>
      <c r="U962" s="80"/>
      <c r="V962" s="80"/>
      <c r="W962" s="80"/>
      <c r="AN962" s="88"/>
      <c r="AO962" s="88"/>
    </row>
    <row r="963" spans="1:43" s="84" customFormat="1" x14ac:dyDescent="0.25">
      <c r="A963" s="79" t="s">
        <v>1959</v>
      </c>
      <c r="B963" s="108" t="s">
        <v>2454</v>
      </c>
      <c r="C963" s="79" t="s">
        <v>1965</v>
      </c>
      <c r="D963" s="108" t="s">
        <v>1966</v>
      </c>
      <c r="E963" s="80">
        <v>0.58919999999999995</v>
      </c>
      <c r="F963" s="196"/>
      <c r="G963" s="82" t="str">
        <f t="shared" si="71"/>
        <v>X</v>
      </c>
      <c r="H963" s="82" t="str">
        <f t="shared" si="72"/>
        <v/>
      </c>
      <c r="I963" s="83" t="s">
        <v>150</v>
      </c>
      <c r="J963" s="83"/>
      <c r="K963" s="83"/>
      <c r="L963" s="83" t="s">
        <v>151</v>
      </c>
      <c r="M963" s="83"/>
      <c r="N963" s="84">
        <v>479</v>
      </c>
      <c r="O963" s="84">
        <v>813</v>
      </c>
      <c r="P963" s="85">
        <v>43983</v>
      </c>
      <c r="Q963" s="80"/>
      <c r="U963" s="80"/>
      <c r="V963" s="80"/>
      <c r="W963" s="80"/>
      <c r="AN963" s="88"/>
      <c r="AO963" s="88"/>
    </row>
    <row r="964" spans="1:43" s="84" customFormat="1" x14ac:dyDescent="0.25">
      <c r="A964" s="79" t="s">
        <v>997</v>
      </c>
      <c r="B964" s="108" t="s">
        <v>2454</v>
      </c>
      <c r="C964" s="79" t="s">
        <v>1967</v>
      </c>
      <c r="D964" s="108" t="s">
        <v>1968</v>
      </c>
      <c r="E964" s="80">
        <v>0.4456</v>
      </c>
      <c r="F964" s="196"/>
      <c r="G964" s="82" t="str">
        <f t="shared" si="71"/>
        <v>X</v>
      </c>
      <c r="H964" s="82" t="str">
        <f t="shared" si="72"/>
        <v/>
      </c>
      <c r="I964" s="83" t="s">
        <v>150</v>
      </c>
      <c r="J964" s="83"/>
      <c r="K964" s="83"/>
      <c r="L964" s="83" t="s">
        <v>151</v>
      </c>
      <c r="M964" s="83"/>
      <c r="N964" s="84">
        <v>475</v>
      </c>
      <c r="O964" s="84">
        <v>1066</v>
      </c>
      <c r="P964" s="85">
        <v>43983</v>
      </c>
      <c r="Q964" s="80"/>
      <c r="U964" s="80"/>
      <c r="V964" s="80"/>
      <c r="W964" s="80"/>
      <c r="AN964" s="88"/>
    </row>
    <row r="965" spans="1:43" s="84" customFormat="1" x14ac:dyDescent="0.25">
      <c r="A965" s="79" t="s">
        <v>1959</v>
      </c>
      <c r="B965" s="108" t="s">
        <v>2454</v>
      </c>
      <c r="C965" s="79" t="s">
        <v>1969</v>
      </c>
      <c r="D965" s="108" t="s">
        <v>2284</v>
      </c>
      <c r="E965" s="80">
        <v>0.3795</v>
      </c>
      <c r="F965" s="196"/>
      <c r="G965" s="82" t="str">
        <f t="shared" ref="G965:G977" si="73">IF(E965&gt;=40%,"X","")</f>
        <v/>
      </c>
      <c r="H965" s="82" t="str">
        <f t="shared" ref="H965:H977" si="74">IF(AND( E965&gt;=30%, E965 &lt;=39.99%),"X","")</f>
        <v>X</v>
      </c>
      <c r="I965" s="83" t="s">
        <v>150</v>
      </c>
      <c r="J965" s="83"/>
      <c r="K965" s="83"/>
      <c r="L965" s="83" t="s">
        <v>151</v>
      </c>
      <c r="M965" s="83"/>
      <c r="N965" s="84">
        <v>219</v>
      </c>
      <c r="O965" s="84">
        <v>577</v>
      </c>
      <c r="P965" s="85">
        <v>43983</v>
      </c>
      <c r="Q965" s="80"/>
      <c r="U965" s="80"/>
      <c r="V965" s="80"/>
      <c r="W965" s="80"/>
      <c r="AN965" s="88"/>
    </row>
    <row r="966" spans="1:43" s="127" customFormat="1" x14ac:dyDescent="0.25">
      <c r="A966" s="119"/>
      <c r="B966" s="120"/>
      <c r="C966" s="119"/>
      <c r="D966" s="120" t="s">
        <v>2511</v>
      </c>
      <c r="E966" s="121">
        <f>N966/O966</f>
        <v>0.53250701590271277</v>
      </c>
      <c r="F966" s="258"/>
      <c r="G966" s="122"/>
      <c r="H966" s="122"/>
      <c r="I966" s="123"/>
      <c r="J966" s="123"/>
      <c r="K966" s="123"/>
      <c r="L966" s="123"/>
      <c r="M966" s="123"/>
      <c r="N966" s="124">
        <f>SUM(N958:N965)</f>
        <v>2277</v>
      </c>
      <c r="O966" s="124">
        <f>SUM(O958:O965)</f>
        <v>4276</v>
      </c>
      <c r="P966" s="125"/>
      <c r="Q966" s="121"/>
      <c r="U966" s="126"/>
      <c r="V966" s="126"/>
      <c r="W966" s="126"/>
      <c r="AN966" s="136"/>
    </row>
    <row r="967" spans="1:43" s="84" customFormat="1" x14ac:dyDescent="0.25">
      <c r="A967" s="79" t="s">
        <v>997</v>
      </c>
      <c r="B967" s="79" t="s">
        <v>1195</v>
      </c>
      <c r="C967" s="79" t="s">
        <v>1970</v>
      </c>
      <c r="D967" s="79" t="s">
        <v>998</v>
      </c>
      <c r="E967" s="80">
        <v>0.1014</v>
      </c>
      <c r="F967" s="196"/>
      <c r="G967" s="82" t="str">
        <f t="shared" si="73"/>
        <v/>
      </c>
      <c r="H967" s="82" t="str">
        <f t="shared" si="74"/>
        <v/>
      </c>
      <c r="I967" s="83"/>
      <c r="J967" s="83"/>
      <c r="K967" s="83"/>
      <c r="L967" s="83"/>
      <c r="M967" s="83"/>
      <c r="N967" s="84">
        <v>77</v>
      </c>
      <c r="O967" s="84">
        <v>759</v>
      </c>
      <c r="P967" s="85">
        <v>43985</v>
      </c>
      <c r="U967" s="80"/>
      <c r="V967" s="80"/>
      <c r="W967" s="80"/>
    </row>
    <row r="968" spans="1:43" s="84" customFormat="1" x14ac:dyDescent="0.25">
      <c r="A968" s="79" t="s">
        <v>997</v>
      </c>
      <c r="B968" s="79" t="s">
        <v>1195</v>
      </c>
      <c r="C968" s="79" t="s">
        <v>999</v>
      </c>
      <c r="D968" s="79" t="s">
        <v>1625</v>
      </c>
      <c r="E968" s="80">
        <v>9.8900000000000002E-2</v>
      </c>
      <c r="F968" s="196"/>
      <c r="G968" s="82" t="str">
        <f t="shared" si="73"/>
        <v/>
      </c>
      <c r="H968" s="82" t="str">
        <f t="shared" si="74"/>
        <v/>
      </c>
      <c r="I968" s="83"/>
      <c r="J968" s="83"/>
      <c r="K968" s="83"/>
      <c r="L968" s="83"/>
      <c r="M968" s="83"/>
      <c r="N968" s="84">
        <v>54</v>
      </c>
      <c r="O968" s="84">
        <v>546</v>
      </c>
      <c r="P968" s="85">
        <v>43985</v>
      </c>
      <c r="U968" s="80"/>
      <c r="V968" s="80"/>
      <c r="W968" s="80"/>
    </row>
    <row r="969" spans="1:43" s="127" customFormat="1" x14ac:dyDescent="0.25">
      <c r="A969" s="119"/>
      <c r="B969" s="119"/>
      <c r="C969" s="119"/>
      <c r="D969" s="120" t="s">
        <v>2511</v>
      </c>
      <c r="E969" s="121">
        <f>N969/O969</f>
        <v>0.10038314176245211</v>
      </c>
      <c r="F969" s="258"/>
      <c r="G969" s="122"/>
      <c r="H969" s="122"/>
      <c r="I969" s="123"/>
      <c r="J969" s="123"/>
      <c r="K969" s="123"/>
      <c r="L969" s="123"/>
      <c r="M969" s="123"/>
      <c r="N969" s="124">
        <f>SUM(N967:N968)</f>
        <v>131</v>
      </c>
      <c r="O969" s="124">
        <f>SUM(O967:O968)</f>
        <v>1305</v>
      </c>
      <c r="P969" s="125"/>
      <c r="Q969" s="124"/>
      <c r="U969" s="126"/>
      <c r="V969" s="126"/>
      <c r="W969" s="126"/>
    </row>
    <row r="970" spans="1:43" s="84" customFormat="1" x14ac:dyDescent="0.25">
      <c r="A970" s="79" t="s">
        <v>1971</v>
      </c>
      <c r="B970" s="108" t="s">
        <v>2138</v>
      </c>
      <c r="C970" s="79" t="s">
        <v>1000</v>
      </c>
      <c r="D970" s="79" t="s">
        <v>1001</v>
      </c>
      <c r="E970" s="80">
        <v>0.42399999999999999</v>
      </c>
      <c r="F970" s="196"/>
      <c r="G970" s="82" t="str">
        <f t="shared" si="73"/>
        <v>X</v>
      </c>
      <c r="H970" s="82" t="str">
        <f t="shared" si="74"/>
        <v/>
      </c>
      <c r="I970" s="83"/>
      <c r="J970" s="83"/>
      <c r="K970" s="83"/>
      <c r="L970" s="83"/>
      <c r="M970" s="83"/>
      <c r="N970" s="84">
        <v>106</v>
      </c>
      <c r="O970" s="84">
        <v>250</v>
      </c>
      <c r="P970" s="85">
        <v>43985</v>
      </c>
      <c r="U970" s="80"/>
      <c r="V970" s="80"/>
      <c r="W970" s="80"/>
      <c r="AQ970" s="88"/>
    </row>
    <row r="971" spans="1:43" s="84" customFormat="1" x14ac:dyDescent="0.25">
      <c r="A971" s="79" t="s">
        <v>1971</v>
      </c>
      <c r="B971" s="108" t="s">
        <v>2138</v>
      </c>
      <c r="C971" s="79" t="s">
        <v>1972</v>
      </c>
      <c r="D971" s="108" t="s">
        <v>2124</v>
      </c>
      <c r="E971" s="80">
        <v>0.34989999999999999</v>
      </c>
      <c r="F971" s="196"/>
      <c r="G971" s="82" t="str">
        <f t="shared" si="73"/>
        <v/>
      </c>
      <c r="H971" s="82" t="str">
        <f t="shared" si="74"/>
        <v>X</v>
      </c>
      <c r="I971" s="83"/>
      <c r="J971" s="83"/>
      <c r="K971" s="83"/>
      <c r="L971" s="83"/>
      <c r="M971" s="83"/>
      <c r="N971" s="84">
        <v>232</v>
      </c>
      <c r="O971" s="84">
        <v>663</v>
      </c>
      <c r="P971" s="85">
        <v>43992</v>
      </c>
      <c r="U971" s="80"/>
      <c r="V971" s="80"/>
      <c r="W971" s="80"/>
      <c r="AP971" s="88"/>
      <c r="AQ971" s="88"/>
    </row>
    <row r="972" spans="1:43" s="84" customFormat="1" x14ac:dyDescent="0.25">
      <c r="A972" s="79" t="s">
        <v>1971</v>
      </c>
      <c r="B972" s="108" t="s">
        <v>2138</v>
      </c>
      <c r="C972" s="79" t="s">
        <v>1973</v>
      </c>
      <c r="D972" s="108" t="s">
        <v>2127</v>
      </c>
      <c r="E972" s="80">
        <v>0.28029999999999999</v>
      </c>
      <c r="F972" s="196"/>
      <c r="G972" s="82" t="str">
        <f t="shared" si="73"/>
        <v/>
      </c>
      <c r="H972" s="82" t="str">
        <f t="shared" si="74"/>
        <v/>
      </c>
      <c r="I972" s="83"/>
      <c r="J972" s="83"/>
      <c r="K972" s="83"/>
      <c r="L972" s="83"/>
      <c r="M972" s="83"/>
      <c r="N972" s="84">
        <v>88</v>
      </c>
      <c r="O972" s="84">
        <v>314</v>
      </c>
      <c r="P972" s="85">
        <v>43992</v>
      </c>
      <c r="U972" s="80"/>
      <c r="V972" s="80"/>
      <c r="W972" s="80"/>
      <c r="AP972" s="88"/>
      <c r="AQ972" s="88"/>
    </row>
    <row r="973" spans="1:43" s="84" customFormat="1" x14ac:dyDescent="0.25">
      <c r="A973" s="79" t="s">
        <v>1971</v>
      </c>
      <c r="B973" s="108" t="s">
        <v>2138</v>
      </c>
      <c r="C973" s="79" t="s">
        <v>1974</v>
      </c>
      <c r="D973" s="108" t="s">
        <v>2128</v>
      </c>
      <c r="E973" s="80">
        <v>0.24199999999999999</v>
      </c>
      <c r="F973" s="196"/>
      <c r="G973" s="82" t="str">
        <f t="shared" si="73"/>
        <v/>
      </c>
      <c r="H973" s="82" t="str">
        <f t="shared" si="74"/>
        <v/>
      </c>
      <c r="I973" s="83"/>
      <c r="J973" s="83"/>
      <c r="K973" s="83"/>
      <c r="L973" s="83"/>
      <c r="M973" s="83"/>
      <c r="N973" s="84">
        <v>104</v>
      </c>
      <c r="O973" s="84">
        <v>429</v>
      </c>
      <c r="P973" s="85">
        <v>43992</v>
      </c>
      <c r="U973" s="80"/>
      <c r="V973" s="80"/>
      <c r="W973" s="80"/>
      <c r="AP973" s="88"/>
      <c r="AQ973" s="88"/>
    </row>
    <row r="974" spans="1:43" s="84" customFormat="1" x14ac:dyDescent="0.25">
      <c r="A974" s="79" t="s">
        <v>1971</v>
      </c>
      <c r="B974" s="108" t="s">
        <v>2138</v>
      </c>
      <c r="C974" s="79" t="s">
        <v>1975</v>
      </c>
      <c r="D974" s="108" t="s">
        <v>2126</v>
      </c>
      <c r="E974" s="80">
        <v>0.28220000000000001</v>
      </c>
      <c r="F974" s="196"/>
      <c r="G974" s="82" t="str">
        <f t="shared" si="73"/>
        <v/>
      </c>
      <c r="H974" s="82" t="str">
        <f t="shared" si="74"/>
        <v/>
      </c>
      <c r="I974" s="83"/>
      <c r="J974" s="83"/>
      <c r="K974" s="83"/>
      <c r="L974" s="83"/>
      <c r="M974" s="83"/>
      <c r="N974" s="84">
        <v>81</v>
      </c>
      <c r="O974" s="84">
        <v>287</v>
      </c>
      <c r="P974" s="85">
        <v>43992</v>
      </c>
      <c r="U974" s="80"/>
      <c r="V974" s="80"/>
      <c r="W974" s="80"/>
      <c r="AP974" s="88"/>
      <c r="AQ974" s="88"/>
    </row>
    <row r="975" spans="1:43" s="84" customFormat="1" x14ac:dyDescent="0.25">
      <c r="A975" s="79" t="s">
        <v>1971</v>
      </c>
      <c r="B975" s="108" t="s">
        <v>2138</v>
      </c>
      <c r="C975" s="79" t="s">
        <v>1976</v>
      </c>
      <c r="D975" s="108" t="s">
        <v>2125</v>
      </c>
      <c r="E975" s="80">
        <v>0.23810000000000001</v>
      </c>
      <c r="F975" s="196"/>
      <c r="G975" s="82" t="str">
        <f t="shared" si="73"/>
        <v/>
      </c>
      <c r="H975" s="82" t="str">
        <f t="shared" si="74"/>
        <v/>
      </c>
      <c r="I975" s="83"/>
      <c r="J975" s="83"/>
      <c r="K975" s="83"/>
      <c r="L975" s="83"/>
      <c r="M975" s="83"/>
      <c r="N975" s="84">
        <v>55</v>
      </c>
      <c r="O975" s="84">
        <v>231</v>
      </c>
      <c r="P975" s="85">
        <v>43992</v>
      </c>
      <c r="U975" s="80"/>
      <c r="V975" s="80"/>
      <c r="W975" s="80"/>
      <c r="AP975" s="88"/>
      <c r="AQ975" s="88"/>
    </row>
    <row r="976" spans="1:43" s="84" customFormat="1" x14ac:dyDescent="0.25">
      <c r="A976" s="79" t="s">
        <v>1971</v>
      </c>
      <c r="B976" s="108" t="s">
        <v>2138</v>
      </c>
      <c r="C976" s="79" t="s">
        <v>1977</v>
      </c>
      <c r="D976" s="108" t="s">
        <v>2129</v>
      </c>
      <c r="E976" s="80">
        <v>0.31159999999999999</v>
      </c>
      <c r="F976" s="196"/>
      <c r="G976" s="82" t="str">
        <f t="shared" si="73"/>
        <v/>
      </c>
      <c r="H976" s="82" t="str">
        <f t="shared" si="74"/>
        <v>X</v>
      </c>
      <c r="I976" s="83"/>
      <c r="J976" s="83"/>
      <c r="K976" s="83"/>
      <c r="L976" s="83"/>
      <c r="M976" s="83"/>
      <c r="N976" s="84">
        <v>196</v>
      </c>
      <c r="O976" s="84">
        <v>629</v>
      </c>
      <c r="P976" s="85">
        <v>43992</v>
      </c>
      <c r="U976" s="80"/>
      <c r="V976" s="80"/>
      <c r="W976" s="80"/>
      <c r="AP976" s="88"/>
      <c r="AQ976" s="88"/>
    </row>
    <row r="977" spans="1:46" s="84" customFormat="1" x14ac:dyDescent="0.25">
      <c r="A977" s="79" t="s">
        <v>1971</v>
      </c>
      <c r="B977" s="108" t="s">
        <v>2138</v>
      </c>
      <c r="C977" s="79" t="s">
        <v>1978</v>
      </c>
      <c r="D977" s="108" t="s">
        <v>2130</v>
      </c>
      <c r="E977" s="80">
        <v>0.16259999999999999</v>
      </c>
      <c r="F977" s="196"/>
      <c r="G977" s="82" t="str">
        <f t="shared" si="73"/>
        <v/>
      </c>
      <c r="H977" s="82" t="str">
        <f t="shared" si="74"/>
        <v/>
      </c>
      <c r="I977" s="83"/>
      <c r="J977" s="83"/>
      <c r="K977" s="83"/>
      <c r="L977" s="83"/>
      <c r="M977" s="83"/>
      <c r="N977" s="84">
        <v>36</v>
      </c>
      <c r="O977" s="84">
        <v>221</v>
      </c>
      <c r="P977" s="85">
        <v>43992</v>
      </c>
      <c r="U977" s="80"/>
      <c r="V977" s="80"/>
      <c r="W977" s="80"/>
      <c r="AP977" s="88"/>
    </row>
    <row r="978" spans="1:46" s="127" customFormat="1" x14ac:dyDescent="0.25">
      <c r="A978" s="119"/>
      <c r="B978" s="120"/>
      <c r="C978" s="119"/>
      <c r="D978" s="120" t="s">
        <v>2511</v>
      </c>
      <c r="E978" s="121">
        <f>N978/O978</f>
        <v>0.29695767195767198</v>
      </c>
      <c r="F978" s="258"/>
      <c r="G978" s="122"/>
      <c r="H978" s="122"/>
      <c r="I978" s="123"/>
      <c r="J978" s="123"/>
      <c r="K978" s="123"/>
      <c r="L978" s="123"/>
      <c r="M978" s="123"/>
      <c r="N978" s="124">
        <f>SUM(N970:N977)</f>
        <v>898</v>
      </c>
      <c r="O978" s="124">
        <f>SUM(O970:O977)</f>
        <v>3024</v>
      </c>
      <c r="P978" s="125"/>
      <c r="Q978" s="124"/>
      <c r="U978" s="126"/>
      <c r="V978" s="126"/>
      <c r="W978" s="126"/>
      <c r="AP978" s="136"/>
    </row>
    <row r="979" spans="1:46" s="84" customFormat="1" x14ac:dyDescent="0.25">
      <c r="A979" s="79" t="s">
        <v>353</v>
      </c>
      <c r="B979" s="79" t="s">
        <v>354</v>
      </c>
      <c r="C979" s="86" t="s">
        <v>355</v>
      </c>
      <c r="D979" s="79" t="s">
        <v>634</v>
      </c>
      <c r="E979" s="87">
        <v>0.31630000000000003</v>
      </c>
      <c r="F979" s="196"/>
      <c r="G979" s="82" t="str">
        <f t="shared" ref="G979:G986" si="75">IF(E979&gt;=40%,"X","")</f>
        <v/>
      </c>
      <c r="H979" s="82" t="str">
        <f t="shared" ref="H979:H986" si="76">IF(AND( E979&gt;=30%, E979 &lt;=39.99%),"X","")</f>
        <v>X</v>
      </c>
      <c r="I979" s="83"/>
      <c r="J979" s="83"/>
      <c r="K979" s="83"/>
      <c r="L979" s="83"/>
      <c r="M979" s="83"/>
      <c r="N979" s="84">
        <v>309</v>
      </c>
      <c r="O979" s="84">
        <v>977</v>
      </c>
      <c r="P979" s="85">
        <v>43936</v>
      </c>
      <c r="U979" s="80"/>
      <c r="V979" s="80"/>
      <c r="W979" s="80"/>
    </row>
    <row r="980" spans="1:46" s="84" customFormat="1" x14ac:dyDescent="0.25">
      <c r="A980" s="79" t="s">
        <v>353</v>
      </c>
      <c r="B980" s="79" t="s">
        <v>354</v>
      </c>
      <c r="C980" s="86" t="s">
        <v>356</v>
      </c>
      <c r="D980" s="79" t="s">
        <v>357</v>
      </c>
      <c r="E980" s="87">
        <v>0.26219999999999999</v>
      </c>
      <c r="F980" s="196"/>
      <c r="G980" s="82" t="str">
        <f t="shared" si="75"/>
        <v/>
      </c>
      <c r="H980" s="82" t="str">
        <f t="shared" si="76"/>
        <v/>
      </c>
      <c r="I980" s="83"/>
      <c r="J980" s="83"/>
      <c r="K980" s="83"/>
      <c r="L980" s="83"/>
      <c r="M980" s="83"/>
      <c r="N980" s="84">
        <v>124</v>
      </c>
      <c r="O980" s="84">
        <v>473</v>
      </c>
      <c r="P980" s="85">
        <v>43936</v>
      </c>
      <c r="U980" s="80"/>
      <c r="V980" s="80"/>
      <c r="W980" s="80"/>
    </row>
    <row r="981" spans="1:46" s="84" customFormat="1" x14ac:dyDescent="0.25">
      <c r="A981" s="79" t="s">
        <v>353</v>
      </c>
      <c r="B981" s="79" t="s">
        <v>354</v>
      </c>
      <c r="C981" s="86" t="s">
        <v>358</v>
      </c>
      <c r="D981" s="79" t="s">
        <v>359</v>
      </c>
      <c r="E981" s="87">
        <v>0.25419999999999998</v>
      </c>
      <c r="F981" s="196"/>
      <c r="G981" s="82" t="str">
        <f t="shared" si="75"/>
        <v/>
      </c>
      <c r="H981" s="82" t="str">
        <f t="shared" si="76"/>
        <v/>
      </c>
      <c r="I981" s="83"/>
      <c r="J981" s="83"/>
      <c r="K981" s="83"/>
      <c r="L981" s="83"/>
      <c r="M981" s="83"/>
      <c r="N981" s="84">
        <v>137</v>
      </c>
      <c r="O981" s="84">
        <v>539</v>
      </c>
      <c r="P981" s="85">
        <v>43936</v>
      </c>
      <c r="U981" s="80"/>
      <c r="V981" s="80"/>
      <c r="W981" s="80"/>
    </row>
    <row r="982" spans="1:46" s="84" customFormat="1" x14ac:dyDescent="0.25">
      <c r="A982" s="79" t="s">
        <v>353</v>
      </c>
      <c r="B982" s="79" t="s">
        <v>354</v>
      </c>
      <c r="C982" s="86" t="s">
        <v>360</v>
      </c>
      <c r="D982" s="79" t="s">
        <v>635</v>
      </c>
      <c r="E982" s="87">
        <v>0.37469999999999998</v>
      </c>
      <c r="F982" s="196"/>
      <c r="G982" s="82" t="str">
        <f t="shared" si="75"/>
        <v/>
      </c>
      <c r="H982" s="82" t="str">
        <f t="shared" si="76"/>
        <v>X</v>
      </c>
      <c r="I982" s="83"/>
      <c r="J982" s="83"/>
      <c r="K982" s="83"/>
      <c r="L982" s="83"/>
      <c r="M982" s="83"/>
      <c r="N982" s="84">
        <v>293</v>
      </c>
      <c r="O982" s="84">
        <v>782</v>
      </c>
      <c r="P982" s="85">
        <v>43936</v>
      </c>
      <c r="U982" s="80"/>
      <c r="V982" s="80"/>
      <c r="W982" s="80"/>
      <c r="AR982" s="88"/>
    </row>
    <row r="983" spans="1:46" s="84" customFormat="1" x14ac:dyDescent="0.25">
      <c r="A983" s="79" t="s">
        <v>353</v>
      </c>
      <c r="B983" s="79" t="s">
        <v>354</v>
      </c>
      <c r="C983" s="86" t="s">
        <v>361</v>
      </c>
      <c r="D983" s="79" t="s">
        <v>362</v>
      </c>
      <c r="E983" s="87">
        <v>0.40439999999999998</v>
      </c>
      <c r="F983" s="196"/>
      <c r="G983" s="82" t="str">
        <f t="shared" si="75"/>
        <v>X</v>
      </c>
      <c r="H983" s="82" t="str">
        <f t="shared" si="76"/>
        <v/>
      </c>
      <c r="I983" s="83"/>
      <c r="J983" s="83"/>
      <c r="K983" s="83"/>
      <c r="L983" s="83"/>
      <c r="M983" s="83"/>
      <c r="N983" s="84">
        <v>146</v>
      </c>
      <c r="O983" s="84">
        <v>361</v>
      </c>
      <c r="P983" s="85">
        <v>43936</v>
      </c>
      <c r="U983" s="80"/>
      <c r="V983" s="80"/>
      <c r="W983" s="80"/>
      <c r="AR983" s="88"/>
    </row>
    <row r="984" spans="1:46" s="127" customFormat="1" x14ac:dyDescent="0.25">
      <c r="A984" s="119"/>
      <c r="B984" s="119"/>
      <c r="C984" s="128"/>
      <c r="D984" s="120" t="s">
        <v>2511</v>
      </c>
      <c r="E984" s="129">
        <f>N984/O984</f>
        <v>0.32215836526181352</v>
      </c>
      <c r="F984" s="258"/>
      <c r="G984" s="122"/>
      <c r="H984" s="122"/>
      <c r="I984" s="123"/>
      <c r="J984" s="123"/>
      <c r="K984" s="123"/>
      <c r="L984" s="123"/>
      <c r="M984" s="123"/>
      <c r="N984" s="124">
        <f>SUM(N979:N983)</f>
        <v>1009</v>
      </c>
      <c r="O984" s="124">
        <f>SUM(O979:O983)</f>
        <v>3132</v>
      </c>
      <c r="P984" s="125"/>
      <c r="Q984" s="124"/>
      <c r="U984" s="126"/>
      <c r="V984" s="126"/>
      <c r="W984" s="126"/>
      <c r="AR984" s="136"/>
    </row>
    <row r="985" spans="1:46" s="191" customFormat="1" x14ac:dyDescent="0.25">
      <c r="A985" s="197" t="s">
        <v>1979</v>
      </c>
      <c r="B985" s="197" t="s">
        <v>1980</v>
      </c>
      <c r="C985" s="251" t="s">
        <v>1981</v>
      </c>
      <c r="D985" s="197" t="s">
        <v>2557</v>
      </c>
      <c r="E985" s="198">
        <v>0.64980000000000004</v>
      </c>
      <c r="F985" s="261"/>
      <c r="G985" s="199" t="str">
        <f t="shared" si="75"/>
        <v>X</v>
      </c>
      <c r="H985" s="199" t="str">
        <f t="shared" si="76"/>
        <v/>
      </c>
      <c r="I985" s="200" t="s">
        <v>22</v>
      </c>
      <c r="J985" s="200"/>
      <c r="K985" s="200"/>
      <c r="L985" s="200" t="s">
        <v>151</v>
      </c>
      <c r="M985" s="200"/>
      <c r="N985" s="191">
        <v>141</v>
      </c>
      <c r="O985" s="191">
        <v>217</v>
      </c>
      <c r="P985" s="201">
        <v>43990</v>
      </c>
      <c r="U985" s="202"/>
      <c r="V985" s="202"/>
      <c r="W985" s="202"/>
    </row>
    <row r="986" spans="1:46" s="191" customFormat="1" x14ac:dyDescent="0.25">
      <c r="A986" s="252">
        <v>6049700</v>
      </c>
      <c r="B986" s="197" t="s">
        <v>1980</v>
      </c>
      <c r="C986" s="251" t="s">
        <v>1982</v>
      </c>
      <c r="D986" s="197" t="s">
        <v>1983</v>
      </c>
      <c r="E986" s="198">
        <v>0.35020000000000001</v>
      </c>
      <c r="F986" s="261"/>
      <c r="G986" s="199" t="str">
        <f t="shared" si="75"/>
        <v/>
      </c>
      <c r="H986" s="199" t="str">
        <f t="shared" si="76"/>
        <v>X</v>
      </c>
      <c r="I986" s="200" t="s">
        <v>22</v>
      </c>
      <c r="J986" s="200"/>
      <c r="K986" s="200"/>
      <c r="L986" s="200" t="s">
        <v>151</v>
      </c>
      <c r="M986" s="200"/>
      <c r="N986" s="191">
        <v>76</v>
      </c>
      <c r="O986" s="191">
        <v>217</v>
      </c>
      <c r="P986" s="201">
        <v>43990</v>
      </c>
      <c r="U986" s="202"/>
      <c r="V986" s="202"/>
      <c r="W986" s="202"/>
    </row>
    <row r="987" spans="1:46" s="127" customFormat="1" x14ac:dyDescent="0.25">
      <c r="A987" s="139"/>
      <c r="B987" s="139"/>
      <c r="C987" s="131"/>
      <c r="D987" s="120" t="s">
        <v>2511</v>
      </c>
      <c r="E987" s="129">
        <f>N987/O987</f>
        <v>0.5</v>
      </c>
      <c r="F987" s="258"/>
      <c r="G987" s="122"/>
      <c r="H987" s="122"/>
      <c r="I987" s="123"/>
      <c r="J987" s="123"/>
      <c r="K987" s="123"/>
      <c r="L987" s="123"/>
      <c r="M987" s="123"/>
      <c r="N987" s="124">
        <f>SUM(N985:N986)</f>
        <v>217</v>
      </c>
      <c r="O987" s="124">
        <f>SUM(O985:O986)</f>
        <v>434</v>
      </c>
      <c r="P987" s="125"/>
      <c r="Q987" s="124"/>
      <c r="U987" s="126"/>
      <c r="V987" s="126"/>
      <c r="W987" s="126"/>
      <c r="AR987" s="136"/>
    </row>
    <row r="988" spans="1:46" s="84" customFormat="1" x14ac:dyDescent="0.25">
      <c r="A988" s="79" t="s">
        <v>245</v>
      </c>
      <c r="B988" s="79" t="s">
        <v>636</v>
      </c>
      <c r="C988" s="86" t="s">
        <v>246</v>
      </c>
      <c r="D988" s="79" t="s">
        <v>247</v>
      </c>
      <c r="E988" s="87">
        <v>0.63</v>
      </c>
      <c r="F988" s="196"/>
      <c r="G988" s="82" t="str">
        <f t="shared" ref="G988:G999" si="77">IF(E988&gt;=40%,"X","")</f>
        <v>X</v>
      </c>
      <c r="H988" s="82" t="str">
        <f t="shared" ref="H988:H999" si="78">IF(AND( E988&gt;=30%, E988 &lt;=39.99%),"X","")</f>
        <v/>
      </c>
      <c r="I988" s="83"/>
      <c r="J988" s="83"/>
      <c r="K988" s="83"/>
      <c r="L988" s="83"/>
      <c r="M988" s="83"/>
      <c r="N988" s="84">
        <v>235</v>
      </c>
      <c r="O988" s="84">
        <v>373</v>
      </c>
      <c r="P988" s="85">
        <v>43985</v>
      </c>
      <c r="U988" s="80"/>
      <c r="V988" s="80"/>
      <c r="W988" s="80"/>
      <c r="AT988" s="88"/>
    </row>
    <row r="989" spans="1:46" s="84" customFormat="1" x14ac:dyDescent="0.25">
      <c r="A989" s="79" t="s">
        <v>245</v>
      </c>
      <c r="B989" s="79" t="s">
        <v>1196</v>
      </c>
      <c r="C989" s="86" t="s">
        <v>248</v>
      </c>
      <c r="D989" s="79" t="s">
        <v>249</v>
      </c>
      <c r="E989" s="87">
        <v>0.51990000000000003</v>
      </c>
      <c r="F989" s="196"/>
      <c r="G989" s="82" t="str">
        <f t="shared" si="77"/>
        <v>X</v>
      </c>
      <c r="H989" s="82" t="str">
        <f t="shared" si="78"/>
        <v/>
      </c>
      <c r="I989" s="83"/>
      <c r="J989" s="83"/>
      <c r="K989" s="83"/>
      <c r="L989" s="83"/>
      <c r="M989" s="83"/>
      <c r="N989" s="84">
        <v>144</v>
      </c>
      <c r="O989" s="84">
        <v>277</v>
      </c>
      <c r="P989" s="85">
        <v>43985</v>
      </c>
      <c r="U989" s="80"/>
      <c r="V989" s="80"/>
      <c r="W989" s="80"/>
      <c r="AT989" s="88"/>
    </row>
    <row r="990" spans="1:46" s="84" customFormat="1" x14ac:dyDescent="0.25">
      <c r="A990" s="79" t="s">
        <v>245</v>
      </c>
      <c r="B990" s="79" t="s">
        <v>1196</v>
      </c>
      <c r="C990" s="86" t="s">
        <v>250</v>
      </c>
      <c r="D990" s="79" t="s">
        <v>251</v>
      </c>
      <c r="E990" s="87">
        <v>0.20810000000000001</v>
      </c>
      <c r="F990" s="196"/>
      <c r="G990" s="82" t="str">
        <f t="shared" si="77"/>
        <v/>
      </c>
      <c r="H990" s="82" t="str">
        <f t="shared" si="78"/>
        <v/>
      </c>
      <c r="I990" s="83"/>
      <c r="J990" s="83"/>
      <c r="K990" s="83"/>
      <c r="L990" s="83"/>
      <c r="M990" s="83"/>
      <c r="N990" s="84">
        <v>36</v>
      </c>
      <c r="O990" s="84">
        <v>173</v>
      </c>
      <c r="P990" s="85">
        <v>43985</v>
      </c>
      <c r="U990" s="80"/>
      <c r="V990" s="80"/>
      <c r="W990" s="80"/>
      <c r="AT990" s="88"/>
    </row>
    <row r="991" spans="1:46" s="127" customFormat="1" x14ac:dyDescent="0.25">
      <c r="A991" s="119"/>
      <c r="B991" s="119"/>
      <c r="C991" s="128"/>
      <c r="D991" s="120" t="s">
        <v>2511</v>
      </c>
      <c r="E991" s="129">
        <f>N991/O991</f>
        <v>0.50425273390036451</v>
      </c>
      <c r="F991" s="258"/>
      <c r="G991" s="122"/>
      <c r="H991" s="122"/>
      <c r="I991" s="123"/>
      <c r="J991" s="123"/>
      <c r="K991" s="123"/>
      <c r="L991" s="123"/>
      <c r="M991" s="123"/>
      <c r="N991" s="124">
        <f>SUM(N988:N990)</f>
        <v>415</v>
      </c>
      <c r="O991" s="124">
        <f>SUM(O988:O990)</f>
        <v>823</v>
      </c>
      <c r="P991" s="125"/>
      <c r="Q991" s="124"/>
      <c r="U991" s="126"/>
      <c r="V991" s="126"/>
      <c r="W991" s="126"/>
      <c r="AT991" s="136"/>
    </row>
    <row r="992" spans="1:46" s="84" customFormat="1" x14ac:dyDescent="0.25">
      <c r="A992" s="79" t="s">
        <v>1317</v>
      </c>
      <c r="B992" s="108" t="s">
        <v>1318</v>
      </c>
      <c r="C992" s="79" t="s">
        <v>1319</v>
      </c>
      <c r="D992" s="108" t="s">
        <v>1318</v>
      </c>
      <c r="E992" s="80">
        <v>0.65180000000000005</v>
      </c>
      <c r="F992" s="196"/>
      <c r="G992" s="82" t="str">
        <f t="shared" si="77"/>
        <v>X</v>
      </c>
      <c r="H992" s="82" t="str">
        <f t="shared" si="78"/>
        <v/>
      </c>
      <c r="I992" s="83" t="s">
        <v>22</v>
      </c>
      <c r="J992" s="83"/>
      <c r="K992" s="83"/>
      <c r="L992" s="83" t="s">
        <v>151</v>
      </c>
      <c r="M992" s="83"/>
      <c r="N992" s="84">
        <v>73</v>
      </c>
      <c r="O992" s="84">
        <v>112</v>
      </c>
      <c r="P992" s="85">
        <v>43983</v>
      </c>
      <c r="Q992" s="84" t="s">
        <v>2521</v>
      </c>
      <c r="U992" s="80"/>
      <c r="V992" s="80"/>
      <c r="W992" s="80"/>
      <c r="AT992" s="88"/>
    </row>
    <row r="993" spans="1:46" s="127" customFormat="1" x14ac:dyDescent="0.25">
      <c r="A993" s="119"/>
      <c r="B993" s="120"/>
      <c r="C993" s="119"/>
      <c r="D993" s="120" t="s">
        <v>2511</v>
      </c>
      <c r="E993" s="121">
        <f>N993/O993</f>
        <v>0.6517857142857143</v>
      </c>
      <c r="F993" s="258"/>
      <c r="G993" s="122"/>
      <c r="H993" s="122"/>
      <c r="I993" s="123"/>
      <c r="J993" s="123"/>
      <c r="K993" s="123"/>
      <c r="L993" s="123"/>
      <c r="M993" s="123"/>
      <c r="N993" s="124">
        <f>SUM(N992)</f>
        <v>73</v>
      </c>
      <c r="O993" s="124">
        <f>SUM(O992)</f>
        <v>112</v>
      </c>
      <c r="P993" s="125"/>
      <c r="Q993" s="124"/>
      <c r="U993" s="126"/>
      <c r="V993" s="126"/>
      <c r="W993" s="126"/>
      <c r="AT993" s="136"/>
    </row>
    <row r="994" spans="1:46" s="84" customFormat="1" x14ac:dyDescent="0.25">
      <c r="A994" s="79" t="s">
        <v>1984</v>
      </c>
      <c r="B994" s="108" t="s">
        <v>2460</v>
      </c>
      <c r="C994" s="79" t="s">
        <v>1985</v>
      </c>
      <c r="D994" s="108" t="s">
        <v>2389</v>
      </c>
      <c r="E994" s="80">
        <v>2.8000000000000001E-2</v>
      </c>
      <c r="F994" s="196"/>
      <c r="G994" s="82" t="str">
        <f>IF(E994&gt;=40%,"X","")</f>
        <v/>
      </c>
      <c r="H994" s="82" t="str">
        <f>IF(AND( E994&gt;=30%, E994 &lt;=39.99%),"X","")</f>
        <v/>
      </c>
      <c r="I994" s="83"/>
      <c r="J994" s="83"/>
      <c r="K994" s="83"/>
      <c r="L994" s="83"/>
      <c r="M994" s="83"/>
      <c r="N994" s="84">
        <v>27</v>
      </c>
      <c r="O994" s="84">
        <v>966</v>
      </c>
      <c r="P994" s="85">
        <v>43983</v>
      </c>
      <c r="U994" s="80"/>
      <c r="V994" s="80"/>
      <c r="W994" s="80"/>
    </row>
    <row r="995" spans="1:46" s="84" customFormat="1" x14ac:dyDescent="0.25">
      <c r="A995" s="79" t="s">
        <v>1984</v>
      </c>
      <c r="B995" s="108" t="s">
        <v>2460</v>
      </c>
      <c r="C995" s="79" t="s">
        <v>1986</v>
      </c>
      <c r="D995" s="108" t="s">
        <v>2388</v>
      </c>
      <c r="E995" s="80">
        <v>0.2039</v>
      </c>
      <c r="F995" s="196"/>
      <c r="G995" s="82" t="str">
        <f>IF(E995&gt;=40%,"X","")</f>
        <v/>
      </c>
      <c r="H995" s="82" t="str">
        <f>IF(AND( E995&gt;=30%, E995 &lt;=39.99%),"X","")</f>
        <v/>
      </c>
      <c r="I995" s="83"/>
      <c r="J995" s="83"/>
      <c r="K995" s="83"/>
      <c r="L995" s="83"/>
      <c r="M995" s="83"/>
      <c r="N995" s="84">
        <v>31</v>
      </c>
      <c r="O995" s="84">
        <v>152</v>
      </c>
      <c r="P995" s="85">
        <v>43983</v>
      </c>
      <c r="U995" s="80"/>
      <c r="V995" s="80"/>
      <c r="W995" s="80"/>
    </row>
    <row r="996" spans="1:46" s="84" customFormat="1" x14ac:dyDescent="0.25">
      <c r="A996" s="79" t="s">
        <v>1984</v>
      </c>
      <c r="B996" s="108" t="s">
        <v>2460</v>
      </c>
      <c r="C996" s="79" t="s">
        <v>1987</v>
      </c>
      <c r="D996" s="108" t="s">
        <v>2387</v>
      </c>
      <c r="E996" s="80">
        <v>0.48309999999999997</v>
      </c>
      <c r="F996" s="196"/>
      <c r="G996" s="82" t="str">
        <f>IF(E996&gt;=40%,"X","")</f>
        <v>X</v>
      </c>
      <c r="H996" s="82" t="str">
        <f>IF(AND( E996&gt;=30%, E996 &lt;=39.99%),"X","")</f>
        <v/>
      </c>
      <c r="I996" s="83"/>
      <c r="J996" s="83"/>
      <c r="K996" s="83"/>
      <c r="L996" s="83"/>
      <c r="M996" s="83"/>
      <c r="N996" s="84">
        <v>43</v>
      </c>
      <c r="O996" s="84">
        <v>89</v>
      </c>
      <c r="P996" s="85">
        <v>43983</v>
      </c>
      <c r="U996" s="80"/>
      <c r="V996" s="80"/>
      <c r="W996" s="80"/>
    </row>
    <row r="997" spans="1:46" s="84" customFormat="1" x14ac:dyDescent="0.25">
      <c r="A997" s="79" t="s">
        <v>1984</v>
      </c>
      <c r="B997" s="108" t="s">
        <v>2460</v>
      </c>
      <c r="C997" s="79" t="s">
        <v>1988</v>
      </c>
      <c r="D997" s="108" t="s">
        <v>2386</v>
      </c>
      <c r="E997" s="80">
        <v>0.35289999999999999</v>
      </c>
      <c r="F997" s="196"/>
      <c r="G997" s="82" t="str">
        <f>IF(E997&gt;=40%,"X","")</f>
        <v/>
      </c>
      <c r="H997" s="82" t="str">
        <f>IF(AND( E997&gt;=30%, E997 &lt;=39.99%),"X","")</f>
        <v>X</v>
      </c>
      <c r="I997" s="83"/>
      <c r="J997" s="83"/>
      <c r="K997" s="83"/>
      <c r="L997" s="83"/>
      <c r="M997" s="83"/>
      <c r="N997" s="84">
        <v>42</v>
      </c>
      <c r="O997" s="84">
        <v>119</v>
      </c>
      <c r="P997" s="85">
        <v>43983</v>
      </c>
      <c r="U997" s="80"/>
      <c r="V997" s="80"/>
      <c r="W997" s="80"/>
      <c r="AT997" s="88"/>
    </row>
    <row r="998" spans="1:46" s="127" customFormat="1" x14ac:dyDescent="0.25">
      <c r="A998" s="119"/>
      <c r="B998" s="120"/>
      <c r="C998" s="119"/>
      <c r="D998" s="120" t="s">
        <v>2511</v>
      </c>
      <c r="E998" s="121">
        <f>N998/O998</f>
        <v>0.10784313725490197</v>
      </c>
      <c r="F998" s="258"/>
      <c r="G998" s="122"/>
      <c r="H998" s="122"/>
      <c r="I998" s="123"/>
      <c r="J998" s="123"/>
      <c r="K998" s="123"/>
      <c r="L998" s="123"/>
      <c r="M998" s="123"/>
      <c r="N998" s="124">
        <f>SUM(N994:N997)</f>
        <v>143</v>
      </c>
      <c r="O998" s="124">
        <f>SUM(O994:O997)</f>
        <v>1326</v>
      </c>
      <c r="P998" s="125"/>
      <c r="Q998" s="124"/>
      <c r="U998" s="126"/>
      <c r="V998" s="126"/>
      <c r="W998" s="126"/>
      <c r="AT998" s="136"/>
    </row>
    <row r="999" spans="1:46" s="84" customFormat="1" x14ac:dyDescent="0.25">
      <c r="A999" s="79" t="s">
        <v>1131</v>
      </c>
      <c r="B999" s="79" t="s">
        <v>1197</v>
      </c>
      <c r="C999" s="79" t="s">
        <v>801</v>
      </c>
      <c r="D999" s="79" t="s">
        <v>802</v>
      </c>
      <c r="E999" s="80">
        <v>0.44650000000000001</v>
      </c>
      <c r="F999" s="196"/>
      <c r="G999" s="82" t="str">
        <f t="shared" si="77"/>
        <v>X</v>
      </c>
      <c r="H999" s="82" t="str">
        <f t="shared" si="78"/>
        <v/>
      </c>
      <c r="I999" s="83" t="s">
        <v>150</v>
      </c>
      <c r="J999" s="83"/>
      <c r="K999" s="83"/>
      <c r="L999" s="83" t="s">
        <v>151</v>
      </c>
      <c r="M999" s="83"/>
      <c r="N999" s="84">
        <v>192</v>
      </c>
      <c r="O999" s="84">
        <v>430</v>
      </c>
      <c r="P999" s="85">
        <v>43922</v>
      </c>
      <c r="Q999" s="84" t="s">
        <v>2520</v>
      </c>
      <c r="U999" s="80"/>
      <c r="V999" s="80"/>
      <c r="W999" s="80"/>
    </row>
    <row r="1000" spans="1:46" s="127" customFormat="1" x14ac:dyDescent="0.25">
      <c r="A1000" s="119"/>
      <c r="B1000" s="119"/>
      <c r="C1000" s="119"/>
      <c r="D1000" s="120" t="s">
        <v>2511</v>
      </c>
      <c r="E1000" s="121">
        <f>N1000/O1000</f>
        <v>0.44651162790697674</v>
      </c>
      <c r="F1000" s="258"/>
      <c r="G1000" s="122"/>
      <c r="H1000" s="122"/>
      <c r="I1000" s="123"/>
      <c r="J1000" s="123"/>
      <c r="K1000" s="123"/>
      <c r="L1000" s="123"/>
      <c r="M1000" s="123"/>
      <c r="N1000" s="124">
        <f>SUM(N999)</f>
        <v>192</v>
      </c>
      <c r="O1000" s="124">
        <f>SUM(O999)</f>
        <v>430</v>
      </c>
      <c r="P1000" s="125"/>
      <c r="Q1000" s="124"/>
      <c r="U1000" s="126"/>
      <c r="V1000" s="126"/>
      <c r="W1000" s="126"/>
    </row>
    <row r="1001" spans="1:46" s="84" customFormat="1" x14ac:dyDescent="0.25">
      <c r="A1001" s="79" t="s">
        <v>242</v>
      </c>
      <c r="B1001" s="79" t="s">
        <v>1198</v>
      </c>
      <c r="C1001" s="79" t="s">
        <v>243</v>
      </c>
      <c r="D1001" s="79" t="s">
        <v>244</v>
      </c>
      <c r="E1001" s="80">
        <v>0.83650000000000002</v>
      </c>
      <c r="F1001" s="196"/>
      <c r="G1001" s="82" t="str">
        <f t="shared" ref="G1001:G1007" si="79">IF(E1001&gt;=40%,"X","")</f>
        <v>X</v>
      </c>
      <c r="H1001" s="82" t="str">
        <f t="shared" ref="H1001:H1007" si="80">IF(AND( E1001&gt;=30%, E1001 &lt;=39.99%),"X","")</f>
        <v/>
      </c>
      <c r="I1001" s="83" t="s">
        <v>22</v>
      </c>
      <c r="J1001" s="83"/>
      <c r="K1001" s="83"/>
      <c r="L1001" s="83" t="s">
        <v>151</v>
      </c>
      <c r="M1001" s="83"/>
      <c r="N1001" s="84">
        <v>133</v>
      </c>
      <c r="O1001" s="84">
        <v>159</v>
      </c>
      <c r="P1001" s="85">
        <v>43922</v>
      </c>
      <c r="U1001" s="80"/>
      <c r="V1001" s="80"/>
      <c r="W1001" s="80"/>
    </row>
    <row r="1002" spans="1:46" s="127" customFormat="1" x14ac:dyDescent="0.25">
      <c r="A1002" s="119"/>
      <c r="B1002" s="119"/>
      <c r="C1002" s="119"/>
      <c r="D1002" s="120" t="s">
        <v>2511</v>
      </c>
      <c r="E1002" s="121">
        <f>N1002/O1002</f>
        <v>0.83647798742138368</v>
      </c>
      <c r="F1002" s="258"/>
      <c r="G1002" s="122"/>
      <c r="H1002" s="122"/>
      <c r="I1002" s="123"/>
      <c r="J1002" s="123"/>
      <c r="K1002" s="123"/>
      <c r="L1002" s="123"/>
      <c r="M1002" s="123"/>
      <c r="N1002" s="124">
        <f>SUM(N1001)</f>
        <v>133</v>
      </c>
      <c r="O1002" s="124">
        <f>SUM(O1001)</f>
        <v>159</v>
      </c>
      <c r="P1002" s="125"/>
      <c r="Q1002" s="124"/>
      <c r="U1002" s="126"/>
      <c r="V1002" s="126"/>
      <c r="W1002" s="126"/>
    </row>
    <row r="1003" spans="1:46" s="84" customFormat="1" x14ac:dyDescent="0.25">
      <c r="A1003" s="79" t="s">
        <v>1989</v>
      </c>
      <c r="B1003" s="108" t="s">
        <v>2455</v>
      </c>
      <c r="C1003" s="79" t="s">
        <v>1990</v>
      </c>
      <c r="D1003" s="108" t="s">
        <v>1991</v>
      </c>
      <c r="E1003" s="80">
        <v>0.69950000000000001</v>
      </c>
      <c r="F1003" s="196"/>
      <c r="G1003" s="82" t="str">
        <f t="shared" si="79"/>
        <v>X</v>
      </c>
      <c r="H1003" s="82" t="str">
        <f t="shared" si="80"/>
        <v/>
      </c>
      <c r="I1003" s="83" t="s">
        <v>22</v>
      </c>
      <c r="J1003" s="83"/>
      <c r="K1003" s="83"/>
      <c r="L1003" s="83" t="s">
        <v>151</v>
      </c>
      <c r="M1003" s="83"/>
      <c r="N1003" s="84">
        <v>142</v>
      </c>
      <c r="O1003" s="84">
        <v>203</v>
      </c>
      <c r="P1003" s="85">
        <v>43986</v>
      </c>
      <c r="U1003" s="80"/>
      <c r="V1003" s="80"/>
      <c r="W1003" s="80"/>
    </row>
    <row r="1004" spans="1:46" s="84" customFormat="1" x14ac:dyDescent="0.25">
      <c r="A1004" s="79" t="s">
        <v>1989</v>
      </c>
      <c r="B1004" s="108" t="s">
        <v>2455</v>
      </c>
      <c r="C1004" s="79" t="s">
        <v>1992</v>
      </c>
      <c r="D1004" s="108" t="s">
        <v>1993</v>
      </c>
      <c r="E1004" s="80">
        <v>0.63929999999999998</v>
      </c>
      <c r="F1004" s="196"/>
      <c r="G1004" s="82" t="str">
        <f t="shared" si="79"/>
        <v>X</v>
      </c>
      <c r="H1004" s="82" t="str">
        <f t="shared" si="80"/>
        <v/>
      </c>
      <c r="I1004" s="83" t="s">
        <v>22</v>
      </c>
      <c r="J1004" s="83"/>
      <c r="K1004" s="83"/>
      <c r="L1004" s="83" t="s">
        <v>151</v>
      </c>
      <c r="M1004" s="83"/>
      <c r="N1004" s="84">
        <v>78</v>
      </c>
      <c r="O1004" s="84">
        <v>122</v>
      </c>
      <c r="P1004" s="85">
        <v>43986</v>
      </c>
      <c r="U1004" s="80"/>
      <c r="V1004" s="80"/>
      <c r="W1004" s="80"/>
    </row>
    <row r="1005" spans="1:46" s="127" customFormat="1" x14ac:dyDescent="0.25">
      <c r="A1005" s="119"/>
      <c r="B1005" s="120"/>
      <c r="C1005" s="119"/>
      <c r="D1005" s="120" t="s">
        <v>2511</v>
      </c>
      <c r="E1005" s="121">
        <f>N1005/O1005</f>
        <v>0.67692307692307696</v>
      </c>
      <c r="F1005" s="258"/>
      <c r="G1005" s="122"/>
      <c r="H1005" s="122"/>
      <c r="I1005" s="123"/>
      <c r="J1005" s="123"/>
      <c r="K1005" s="123"/>
      <c r="L1005" s="123"/>
      <c r="M1005" s="123"/>
      <c r="N1005" s="124">
        <f>SUM(N1003:N1004)</f>
        <v>220</v>
      </c>
      <c r="O1005" s="124">
        <f>SUM(O1003:O1004)</f>
        <v>325</v>
      </c>
      <c r="P1005" s="125"/>
      <c r="Q1005" s="124"/>
      <c r="U1005" s="126"/>
      <c r="V1005" s="126"/>
      <c r="W1005" s="126"/>
    </row>
    <row r="1006" spans="1:46" s="141" customFormat="1" x14ac:dyDescent="0.25">
      <c r="A1006" s="211" t="s">
        <v>1124</v>
      </c>
      <c r="B1006" s="211" t="s">
        <v>1073</v>
      </c>
      <c r="C1006" s="211" t="s">
        <v>1074</v>
      </c>
      <c r="D1006" s="211" t="s">
        <v>1626</v>
      </c>
      <c r="E1006" s="198">
        <v>0.57779999999999998</v>
      </c>
      <c r="F1006" s="262"/>
      <c r="G1006" s="212" t="str">
        <f t="shared" si="79"/>
        <v>X</v>
      </c>
      <c r="H1006" s="212" t="str">
        <f t="shared" si="80"/>
        <v/>
      </c>
      <c r="I1006" s="200" t="s">
        <v>150</v>
      </c>
      <c r="J1006" s="200" t="s">
        <v>23</v>
      </c>
      <c r="K1006" s="200"/>
      <c r="L1006" s="200"/>
      <c r="M1006" s="200"/>
      <c r="N1006" s="213">
        <v>26</v>
      </c>
      <c r="O1006" s="213">
        <v>45</v>
      </c>
      <c r="P1006" s="214">
        <v>43983</v>
      </c>
      <c r="Q1006" s="215"/>
      <c r="U1006" s="192"/>
      <c r="V1006" s="192"/>
      <c r="W1006" s="192"/>
    </row>
    <row r="1007" spans="1:46" s="141" customFormat="1" x14ac:dyDescent="0.25">
      <c r="A1007" s="211" t="s">
        <v>1124</v>
      </c>
      <c r="B1007" s="211" t="s">
        <v>1073</v>
      </c>
      <c r="C1007" s="211" t="s">
        <v>1075</v>
      </c>
      <c r="D1007" s="211" t="s">
        <v>1627</v>
      </c>
      <c r="E1007" s="198">
        <v>0.23910000000000001</v>
      </c>
      <c r="F1007" s="262"/>
      <c r="G1007" s="212" t="str">
        <f t="shared" si="79"/>
        <v/>
      </c>
      <c r="H1007" s="212" t="str">
        <f t="shared" si="80"/>
        <v/>
      </c>
      <c r="I1007" s="200"/>
      <c r="J1007" s="200"/>
      <c r="K1007" s="200"/>
      <c r="L1007" s="200"/>
      <c r="M1007" s="200"/>
      <c r="N1007" s="213">
        <v>11</v>
      </c>
      <c r="O1007" s="213">
        <v>46</v>
      </c>
      <c r="P1007" s="214">
        <v>43983</v>
      </c>
      <c r="Q1007" s="215"/>
      <c r="U1007" s="192"/>
      <c r="V1007" s="192"/>
      <c r="W1007" s="192"/>
    </row>
    <row r="1008" spans="1:46" s="195" customFormat="1" x14ac:dyDescent="0.25">
      <c r="A1008" s="203"/>
      <c r="B1008" s="203"/>
      <c r="C1008" s="203"/>
      <c r="D1008" s="120" t="s">
        <v>2511</v>
      </c>
      <c r="E1008" s="204">
        <f>N1008/O1008</f>
        <v>0.40659340659340659</v>
      </c>
      <c r="F1008" s="263"/>
      <c r="G1008" s="205"/>
      <c r="H1008" s="205"/>
      <c r="I1008" s="206"/>
      <c r="J1008" s="206"/>
      <c r="K1008" s="206"/>
      <c r="L1008" s="206"/>
      <c r="M1008" s="206"/>
      <c r="N1008" s="207">
        <f>SUM(N1006:N1007)</f>
        <v>37</v>
      </c>
      <c r="O1008" s="207">
        <f>SUM(O1006:O1007)</f>
        <v>91</v>
      </c>
      <c r="P1008" s="208"/>
      <c r="Q1008" s="209"/>
      <c r="U1008" s="210"/>
      <c r="V1008" s="210"/>
      <c r="W1008" s="210"/>
    </row>
    <row r="1009" spans="1:47" s="141" customFormat="1" x14ac:dyDescent="0.25">
      <c r="A1009" s="211" t="s">
        <v>337</v>
      </c>
      <c r="B1009" s="211" t="s">
        <v>338</v>
      </c>
      <c r="C1009" s="211" t="s">
        <v>1994</v>
      </c>
      <c r="D1009" s="211" t="s">
        <v>338</v>
      </c>
      <c r="E1009" s="198">
        <v>0.35039999999999999</v>
      </c>
      <c r="F1009" s="262"/>
      <c r="G1009" s="221"/>
      <c r="H1009" s="211" t="s">
        <v>150</v>
      </c>
      <c r="I1009" s="221"/>
      <c r="J1009" s="192"/>
      <c r="K1009" s="211"/>
      <c r="L1009" s="221"/>
      <c r="M1009" s="211"/>
      <c r="N1009" s="222">
        <v>41</v>
      </c>
      <c r="O1009" s="223">
        <v>117</v>
      </c>
      <c r="P1009" s="224">
        <v>43984</v>
      </c>
      <c r="Q1009" s="225"/>
      <c r="U1009" s="192"/>
      <c r="V1009" s="192"/>
      <c r="W1009" s="192"/>
    </row>
    <row r="1010" spans="1:47" s="195" customFormat="1" x14ac:dyDescent="0.25">
      <c r="A1010" s="203"/>
      <c r="B1010" s="203"/>
      <c r="C1010" s="203"/>
      <c r="D1010" s="120" t="s">
        <v>2511</v>
      </c>
      <c r="E1010" s="204">
        <f>N1010/O1010</f>
        <v>0.3504273504273504</v>
      </c>
      <c r="F1010" s="263"/>
      <c r="G1010" s="216"/>
      <c r="H1010" s="203"/>
      <c r="I1010" s="216"/>
      <c r="J1010" s="217"/>
      <c r="K1010" s="203"/>
      <c r="L1010" s="216"/>
      <c r="M1010" s="203"/>
      <c r="N1010" s="218">
        <f>SUM(N1009)</f>
        <v>41</v>
      </c>
      <c r="O1010" s="218">
        <f>SUM(O1009)</f>
        <v>117</v>
      </c>
      <c r="P1010" s="219"/>
      <c r="Q1010" s="220"/>
      <c r="U1010" s="210"/>
      <c r="V1010" s="210"/>
      <c r="W1010" s="210"/>
    </row>
    <row r="1011" spans="1:47" s="84" customFormat="1" x14ac:dyDescent="0.25">
      <c r="A1011" s="79" t="s">
        <v>895</v>
      </c>
      <c r="B1011" s="79" t="s">
        <v>1199</v>
      </c>
      <c r="C1011" s="79" t="s">
        <v>896</v>
      </c>
      <c r="D1011" s="79" t="s">
        <v>1628</v>
      </c>
      <c r="E1011" s="80">
        <v>0.35780000000000001</v>
      </c>
      <c r="F1011" s="196"/>
      <c r="G1011" s="82" t="str">
        <f t="shared" ref="G1011:G1047" si="81">IF(E1011&gt;=40%,"X","")</f>
        <v/>
      </c>
      <c r="H1011" s="82" t="str">
        <f t="shared" ref="H1011:H1054" si="82">IF(AND( E1011&gt;=30%, E1011 &lt;=39.99%),"X","")</f>
        <v>X</v>
      </c>
      <c r="I1011" s="83"/>
      <c r="J1011" s="83"/>
      <c r="K1011" s="83"/>
      <c r="L1011" s="83"/>
      <c r="M1011" s="83"/>
      <c r="N1011" s="84">
        <v>117</v>
      </c>
      <c r="O1011" s="84">
        <v>327</v>
      </c>
      <c r="P1011" s="85">
        <v>43983</v>
      </c>
      <c r="U1011" s="80"/>
      <c r="V1011" s="80"/>
      <c r="W1011" s="80"/>
    </row>
    <row r="1012" spans="1:47" s="84" customFormat="1" x14ac:dyDescent="0.25">
      <c r="A1012" s="79" t="s">
        <v>895</v>
      </c>
      <c r="B1012" s="79" t="s">
        <v>1199</v>
      </c>
      <c r="C1012" s="79" t="s">
        <v>897</v>
      </c>
      <c r="D1012" s="79" t="s">
        <v>1629</v>
      </c>
      <c r="E1012" s="80">
        <v>0.38390000000000002</v>
      </c>
      <c r="F1012" s="196"/>
      <c r="G1012" s="82" t="str">
        <f t="shared" si="81"/>
        <v/>
      </c>
      <c r="H1012" s="82" t="str">
        <f t="shared" si="82"/>
        <v>X</v>
      </c>
      <c r="I1012" s="83"/>
      <c r="J1012" s="83"/>
      <c r="K1012" s="83"/>
      <c r="L1012" s="83"/>
      <c r="M1012" s="83"/>
      <c r="N1012" s="84">
        <v>81</v>
      </c>
      <c r="O1012" s="84">
        <v>211</v>
      </c>
      <c r="P1012" s="85">
        <v>43983</v>
      </c>
      <c r="U1012" s="80"/>
      <c r="V1012" s="80"/>
      <c r="W1012" s="80"/>
    </row>
    <row r="1013" spans="1:47" s="127" customFormat="1" x14ac:dyDescent="0.25">
      <c r="A1013" s="119"/>
      <c r="B1013" s="119"/>
      <c r="C1013" s="119"/>
      <c r="D1013" s="120" t="s">
        <v>2511</v>
      </c>
      <c r="E1013" s="121">
        <f>N1013/O1013</f>
        <v>0.36802973977695169</v>
      </c>
      <c r="F1013" s="258"/>
      <c r="G1013" s="122"/>
      <c r="H1013" s="122"/>
      <c r="I1013" s="123"/>
      <c r="J1013" s="123"/>
      <c r="K1013" s="123"/>
      <c r="L1013" s="123"/>
      <c r="M1013" s="123"/>
      <c r="N1013" s="124">
        <f>SUM(N1011:N1012)</f>
        <v>198</v>
      </c>
      <c r="O1013" s="124">
        <f>SUM(O1011:O1012)</f>
        <v>538</v>
      </c>
      <c r="P1013" s="125"/>
      <c r="Q1013" s="124"/>
      <c r="U1013" s="126"/>
      <c r="V1013" s="126"/>
      <c r="W1013" s="126"/>
    </row>
    <row r="1014" spans="1:47" s="84" customFormat="1" x14ac:dyDescent="0.25">
      <c r="A1014" s="79" t="s">
        <v>171</v>
      </c>
      <c r="B1014" s="79" t="s">
        <v>637</v>
      </c>
      <c r="C1014" s="86" t="s">
        <v>718</v>
      </c>
      <c r="D1014" s="79" t="s">
        <v>172</v>
      </c>
      <c r="E1014" s="87">
        <v>0.41760000000000003</v>
      </c>
      <c r="F1014" s="196"/>
      <c r="G1014" s="82" t="str">
        <f t="shared" si="81"/>
        <v>X</v>
      </c>
      <c r="H1014" s="82" t="str">
        <f t="shared" si="82"/>
        <v/>
      </c>
      <c r="I1014" s="83"/>
      <c r="J1014" s="83"/>
      <c r="K1014" s="83"/>
      <c r="L1014" s="83"/>
      <c r="M1014" s="83"/>
      <c r="N1014" s="84">
        <v>223</v>
      </c>
      <c r="O1014" s="84">
        <v>534</v>
      </c>
      <c r="P1014" s="85">
        <v>43922</v>
      </c>
      <c r="U1014" s="80"/>
      <c r="V1014" s="80"/>
      <c r="W1014" s="80"/>
    </row>
    <row r="1015" spans="1:47" s="84" customFormat="1" x14ac:dyDescent="0.25">
      <c r="A1015" s="79" t="s">
        <v>171</v>
      </c>
      <c r="B1015" s="79" t="s">
        <v>637</v>
      </c>
      <c r="C1015" s="86" t="s">
        <v>719</v>
      </c>
      <c r="D1015" s="79" t="s">
        <v>173</v>
      </c>
      <c r="E1015" s="87">
        <v>0.25059999999999999</v>
      </c>
      <c r="F1015" s="196"/>
      <c r="G1015" s="82" t="str">
        <f t="shared" si="81"/>
        <v/>
      </c>
      <c r="H1015" s="82" t="str">
        <f t="shared" si="82"/>
        <v/>
      </c>
      <c r="I1015" s="83"/>
      <c r="J1015" s="83"/>
      <c r="K1015" s="83"/>
      <c r="L1015" s="83"/>
      <c r="M1015" s="83"/>
      <c r="N1015" s="84">
        <v>105</v>
      </c>
      <c r="O1015" s="84">
        <v>419</v>
      </c>
      <c r="P1015" s="85">
        <v>43922</v>
      </c>
      <c r="U1015" s="80"/>
      <c r="V1015" s="80"/>
      <c r="W1015" s="80"/>
      <c r="AU1015" s="88"/>
    </row>
    <row r="1016" spans="1:47" s="84" customFormat="1" x14ac:dyDescent="0.25">
      <c r="A1016" s="79" t="s">
        <v>171</v>
      </c>
      <c r="B1016" s="79" t="s">
        <v>637</v>
      </c>
      <c r="C1016" s="86" t="s">
        <v>720</v>
      </c>
      <c r="D1016" s="79" t="s">
        <v>174</v>
      </c>
      <c r="E1016" s="87">
        <v>0.3952</v>
      </c>
      <c r="F1016" s="196"/>
      <c r="G1016" s="82" t="str">
        <f t="shared" si="81"/>
        <v/>
      </c>
      <c r="H1016" s="82" t="str">
        <f t="shared" si="82"/>
        <v>X</v>
      </c>
      <c r="I1016" s="83"/>
      <c r="J1016" s="83"/>
      <c r="K1016" s="83"/>
      <c r="L1016" s="83"/>
      <c r="M1016" s="83"/>
      <c r="N1016" s="84">
        <v>264</v>
      </c>
      <c r="O1016" s="84">
        <v>668</v>
      </c>
      <c r="P1016" s="85">
        <v>43922</v>
      </c>
      <c r="U1016" s="80"/>
      <c r="V1016" s="80"/>
      <c r="W1016" s="80"/>
      <c r="AU1016" s="88"/>
    </row>
    <row r="1017" spans="1:47" s="84" customFormat="1" x14ac:dyDescent="0.25">
      <c r="A1017" s="79" t="s">
        <v>171</v>
      </c>
      <c r="B1017" s="79" t="s">
        <v>637</v>
      </c>
      <c r="C1017" s="86" t="s">
        <v>721</v>
      </c>
      <c r="D1017" s="79" t="s">
        <v>638</v>
      </c>
      <c r="E1017" s="87">
        <v>0.3286</v>
      </c>
      <c r="F1017" s="196"/>
      <c r="G1017" s="82" t="str">
        <f t="shared" si="81"/>
        <v/>
      </c>
      <c r="H1017" s="82" t="str">
        <f t="shared" si="82"/>
        <v>X</v>
      </c>
      <c r="I1017" s="83"/>
      <c r="J1017" s="83"/>
      <c r="K1017" s="83"/>
      <c r="L1017" s="83"/>
      <c r="M1017" s="83"/>
      <c r="N1017" s="84">
        <v>161</v>
      </c>
      <c r="O1017" s="84">
        <v>490</v>
      </c>
      <c r="P1017" s="85">
        <v>43922</v>
      </c>
      <c r="U1017" s="80"/>
      <c r="V1017" s="80"/>
      <c r="W1017" s="80"/>
      <c r="AU1017" s="88"/>
    </row>
    <row r="1018" spans="1:47" s="127" customFormat="1" x14ac:dyDescent="0.25">
      <c r="A1018" s="119"/>
      <c r="B1018" s="119"/>
      <c r="C1018" s="128"/>
      <c r="D1018" s="120" t="s">
        <v>2511</v>
      </c>
      <c r="E1018" s="129">
        <f>N1018/O1018</f>
        <v>0.35670298436759829</v>
      </c>
      <c r="F1018" s="258"/>
      <c r="G1018" s="122"/>
      <c r="H1018" s="122"/>
      <c r="I1018" s="123"/>
      <c r="J1018" s="123"/>
      <c r="K1018" s="123"/>
      <c r="L1018" s="123"/>
      <c r="M1018" s="123"/>
      <c r="N1018" s="124">
        <f>SUM(N1014:N1017)</f>
        <v>753</v>
      </c>
      <c r="O1018" s="124">
        <f>SUM(O1014:O1017)</f>
        <v>2111</v>
      </c>
      <c r="P1018" s="125"/>
      <c r="Q1018" s="124"/>
      <c r="U1018" s="126"/>
      <c r="V1018" s="126"/>
      <c r="W1018" s="126"/>
      <c r="AU1018" s="136"/>
    </row>
    <row r="1019" spans="1:47" s="84" customFormat="1" x14ac:dyDescent="0.25">
      <c r="A1019" s="140" t="s">
        <v>1995</v>
      </c>
      <c r="B1019" s="140" t="s">
        <v>1996</v>
      </c>
      <c r="C1019" s="238" t="s">
        <v>1997</v>
      </c>
      <c r="D1019" s="140" t="s">
        <v>1232</v>
      </c>
      <c r="E1019" s="87">
        <v>0.6885</v>
      </c>
      <c r="F1019" s="196"/>
      <c r="G1019" s="82" t="str">
        <f t="shared" si="81"/>
        <v>X</v>
      </c>
      <c r="H1019" s="82" t="str">
        <f t="shared" si="82"/>
        <v/>
      </c>
      <c r="I1019" s="83" t="s">
        <v>22</v>
      </c>
      <c r="J1019" s="83"/>
      <c r="K1019" s="83"/>
      <c r="L1019" s="83" t="s">
        <v>151</v>
      </c>
      <c r="M1019" s="83"/>
      <c r="N1019" s="84">
        <v>546</v>
      </c>
      <c r="O1019" s="84">
        <v>793</v>
      </c>
      <c r="P1019" s="85">
        <v>43955</v>
      </c>
      <c r="U1019" s="80"/>
      <c r="V1019" s="80"/>
      <c r="W1019" s="80"/>
      <c r="AU1019" s="88"/>
    </row>
    <row r="1020" spans="1:47" s="84" customFormat="1" x14ac:dyDescent="0.25">
      <c r="A1020" s="140" t="s">
        <v>1995</v>
      </c>
      <c r="B1020" s="140" t="s">
        <v>1996</v>
      </c>
      <c r="C1020" s="238" t="s">
        <v>1998</v>
      </c>
      <c r="D1020" s="140" t="s">
        <v>2611</v>
      </c>
      <c r="E1020" s="87">
        <v>0.57750000000000001</v>
      </c>
      <c r="F1020" s="196"/>
      <c r="G1020" s="82" t="str">
        <f t="shared" si="81"/>
        <v>X</v>
      </c>
      <c r="H1020" s="82" t="str">
        <f t="shared" si="82"/>
        <v/>
      </c>
      <c r="I1020" s="83" t="s">
        <v>22</v>
      </c>
      <c r="J1020" s="83"/>
      <c r="K1020" s="83"/>
      <c r="L1020" s="83" t="s">
        <v>151</v>
      </c>
      <c r="M1020" s="83"/>
      <c r="N1020" s="84">
        <v>190</v>
      </c>
      <c r="O1020" s="84">
        <v>329</v>
      </c>
      <c r="P1020" s="85">
        <v>43955</v>
      </c>
      <c r="U1020" s="80"/>
      <c r="V1020" s="80"/>
      <c r="W1020" s="80"/>
      <c r="AU1020" s="88"/>
    </row>
    <row r="1021" spans="1:47" s="84" customFormat="1" x14ac:dyDescent="0.25">
      <c r="A1021" s="140" t="s">
        <v>1995</v>
      </c>
      <c r="B1021" s="140" t="s">
        <v>1996</v>
      </c>
      <c r="C1021" s="238" t="s">
        <v>1999</v>
      </c>
      <c r="D1021" s="140" t="s">
        <v>2000</v>
      </c>
      <c r="E1021" s="87">
        <v>0.51739999999999997</v>
      </c>
      <c r="F1021" s="196"/>
      <c r="G1021" s="82" t="str">
        <f t="shared" si="81"/>
        <v>X</v>
      </c>
      <c r="H1021" s="82" t="str">
        <f t="shared" si="82"/>
        <v/>
      </c>
      <c r="I1021" s="83" t="s">
        <v>22</v>
      </c>
      <c r="J1021" s="83"/>
      <c r="K1021" s="83"/>
      <c r="L1021" s="83" t="s">
        <v>151</v>
      </c>
      <c r="M1021" s="83"/>
      <c r="N1021" s="84">
        <v>327</v>
      </c>
      <c r="O1021" s="84">
        <v>632</v>
      </c>
      <c r="P1021" s="85">
        <v>43955</v>
      </c>
      <c r="U1021" s="80"/>
      <c r="V1021" s="80"/>
      <c r="W1021" s="80"/>
      <c r="AU1021" s="88"/>
    </row>
    <row r="1022" spans="1:47" s="84" customFormat="1" x14ac:dyDescent="0.25">
      <c r="A1022" s="140" t="s">
        <v>1995</v>
      </c>
      <c r="B1022" s="140" t="s">
        <v>1996</v>
      </c>
      <c r="C1022" s="238" t="s">
        <v>2001</v>
      </c>
      <c r="D1022" s="140" t="s">
        <v>2612</v>
      </c>
      <c r="E1022" s="87">
        <v>0.70330000000000004</v>
      </c>
      <c r="F1022" s="196"/>
      <c r="G1022" s="82" t="str">
        <f t="shared" si="81"/>
        <v>X</v>
      </c>
      <c r="H1022" s="82" t="str">
        <f t="shared" si="82"/>
        <v/>
      </c>
      <c r="I1022" s="83" t="s">
        <v>22</v>
      </c>
      <c r="J1022" s="83"/>
      <c r="K1022" s="83"/>
      <c r="L1022" s="83" t="s">
        <v>151</v>
      </c>
      <c r="M1022" s="83"/>
      <c r="N1022" s="84">
        <v>339</v>
      </c>
      <c r="O1022" s="84">
        <v>482</v>
      </c>
      <c r="P1022" s="85">
        <v>43955</v>
      </c>
      <c r="U1022" s="80"/>
      <c r="V1022" s="80"/>
      <c r="W1022" s="80"/>
      <c r="AU1022" s="88"/>
    </row>
    <row r="1023" spans="1:47" s="84" customFormat="1" x14ac:dyDescent="0.25">
      <c r="A1023" s="140" t="s">
        <v>1995</v>
      </c>
      <c r="B1023" s="140" t="s">
        <v>1996</v>
      </c>
      <c r="C1023" s="238" t="s">
        <v>2002</v>
      </c>
      <c r="D1023" s="140" t="s">
        <v>2003</v>
      </c>
      <c r="E1023" s="87">
        <v>0.64739999999999998</v>
      </c>
      <c r="F1023" s="196"/>
      <c r="G1023" s="82" t="str">
        <f t="shared" si="81"/>
        <v>X</v>
      </c>
      <c r="H1023" s="82" t="str">
        <f t="shared" si="82"/>
        <v/>
      </c>
      <c r="I1023" s="83" t="s">
        <v>22</v>
      </c>
      <c r="J1023" s="83"/>
      <c r="K1023" s="83"/>
      <c r="L1023" s="83" t="s">
        <v>151</v>
      </c>
      <c r="M1023" s="83"/>
      <c r="N1023" s="84">
        <v>101</v>
      </c>
      <c r="O1023" s="84">
        <v>156</v>
      </c>
      <c r="P1023" s="85">
        <v>43955</v>
      </c>
      <c r="U1023" s="80"/>
      <c r="V1023" s="80"/>
      <c r="W1023" s="80"/>
      <c r="AU1023" s="88"/>
    </row>
    <row r="1024" spans="1:47" s="127" customFormat="1" x14ac:dyDescent="0.25">
      <c r="A1024" s="139"/>
      <c r="B1024" s="139"/>
      <c r="C1024" s="131"/>
      <c r="D1024" s="120" t="s">
        <v>2511</v>
      </c>
      <c r="E1024" s="129">
        <f>N1024/O1024</f>
        <v>0.62834448160535117</v>
      </c>
      <c r="F1024" s="258"/>
      <c r="G1024" s="122"/>
      <c r="H1024" s="122"/>
      <c r="I1024" s="123"/>
      <c r="J1024" s="123"/>
      <c r="K1024" s="123"/>
      <c r="L1024" s="123"/>
      <c r="M1024" s="123"/>
      <c r="N1024" s="124">
        <f>SUM(N1019:N1023)</f>
        <v>1503</v>
      </c>
      <c r="O1024" s="124">
        <f>SUM(O1019:O1023)</f>
        <v>2392</v>
      </c>
      <c r="P1024" s="125"/>
      <c r="Q1024" s="124"/>
      <c r="U1024" s="126"/>
      <c r="V1024" s="126"/>
      <c r="W1024" s="126"/>
      <c r="AU1024" s="136"/>
    </row>
    <row r="1025" spans="1:47" s="84" customFormat="1" x14ac:dyDescent="0.25">
      <c r="A1025" s="79" t="s">
        <v>792</v>
      </c>
      <c r="B1025" s="79" t="s">
        <v>1200</v>
      </c>
      <c r="C1025" s="79" t="s">
        <v>793</v>
      </c>
      <c r="D1025" s="79" t="s">
        <v>1630</v>
      </c>
      <c r="E1025" s="80">
        <v>0.27939999999999998</v>
      </c>
      <c r="F1025" s="196"/>
      <c r="G1025" s="82" t="str">
        <f t="shared" si="81"/>
        <v/>
      </c>
      <c r="H1025" s="82" t="str">
        <f t="shared" si="82"/>
        <v/>
      </c>
      <c r="I1025" s="83"/>
      <c r="J1025" s="83"/>
      <c r="K1025" s="83"/>
      <c r="L1025" s="83"/>
      <c r="M1025" s="83"/>
      <c r="N1025" s="84">
        <v>126</v>
      </c>
      <c r="O1025" s="84">
        <v>451</v>
      </c>
      <c r="P1025" s="85">
        <v>43927</v>
      </c>
      <c r="U1025" s="80"/>
      <c r="V1025" s="80"/>
      <c r="W1025" s="80"/>
      <c r="AU1025" s="88"/>
    </row>
    <row r="1026" spans="1:47" s="84" customFormat="1" x14ac:dyDescent="0.25">
      <c r="A1026" s="79" t="s">
        <v>792</v>
      </c>
      <c r="B1026" s="79" t="s">
        <v>1200</v>
      </c>
      <c r="C1026" s="79" t="s">
        <v>794</v>
      </c>
      <c r="D1026" s="79" t="s">
        <v>1631</v>
      </c>
      <c r="E1026" s="80">
        <v>0.23250000000000001</v>
      </c>
      <c r="F1026" s="196"/>
      <c r="G1026" s="82" t="str">
        <f t="shared" si="81"/>
        <v/>
      </c>
      <c r="H1026" s="82" t="str">
        <f t="shared" si="82"/>
        <v/>
      </c>
      <c r="I1026" s="83" t="s">
        <v>170</v>
      </c>
      <c r="J1026" s="83" t="s">
        <v>170</v>
      </c>
      <c r="K1026" s="83"/>
      <c r="L1026" s="83"/>
      <c r="M1026" s="83"/>
      <c r="N1026" s="84">
        <v>83</v>
      </c>
      <c r="O1026" s="84">
        <v>357</v>
      </c>
      <c r="P1026" s="85">
        <v>43927</v>
      </c>
      <c r="U1026" s="80"/>
      <c r="V1026" s="80"/>
      <c r="W1026" s="80"/>
    </row>
    <row r="1027" spans="1:47" s="127" customFormat="1" x14ac:dyDescent="0.25">
      <c r="A1027" s="119"/>
      <c r="B1027" s="119"/>
      <c r="C1027" s="119"/>
      <c r="D1027" s="120" t="s">
        <v>2511</v>
      </c>
      <c r="E1027" s="121">
        <f>N1027/O1027</f>
        <v>0.25866336633663367</v>
      </c>
      <c r="F1027" s="258"/>
      <c r="G1027" s="122"/>
      <c r="H1027" s="122"/>
      <c r="I1027" s="123"/>
      <c r="J1027" s="123"/>
      <c r="K1027" s="123"/>
      <c r="L1027" s="123"/>
      <c r="M1027" s="123"/>
      <c r="N1027" s="124">
        <f>SUM(N1025:N1026)</f>
        <v>209</v>
      </c>
      <c r="O1027" s="124">
        <f>SUM(O1025:O1026)</f>
        <v>808</v>
      </c>
      <c r="P1027" s="125"/>
      <c r="Q1027" s="124"/>
      <c r="U1027" s="126"/>
      <c r="V1027" s="126"/>
      <c r="W1027" s="126"/>
    </row>
    <row r="1028" spans="1:47" s="84" customFormat="1" x14ac:dyDescent="0.25">
      <c r="A1028" s="79" t="s">
        <v>939</v>
      </c>
      <c r="B1028" s="79" t="s">
        <v>940</v>
      </c>
      <c r="C1028" s="79" t="s">
        <v>941</v>
      </c>
      <c r="D1028" s="79" t="s">
        <v>942</v>
      </c>
      <c r="E1028" s="80">
        <v>0.23780000000000001</v>
      </c>
      <c r="F1028" s="196"/>
      <c r="G1028" s="82" t="str">
        <f t="shared" si="81"/>
        <v/>
      </c>
      <c r="H1028" s="82" t="str">
        <f t="shared" si="82"/>
        <v/>
      </c>
      <c r="I1028" s="83"/>
      <c r="J1028" s="83"/>
      <c r="K1028" s="83"/>
      <c r="L1028" s="83"/>
      <c r="M1028" s="83"/>
      <c r="N1028" s="84">
        <v>181</v>
      </c>
      <c r="O1028" s="84">
        <v>761</v>
      </c>
      <c r="P1028" s="85">
        <v>43983</v>
      </c>
      <c r="U1028" s="80"/>
      <c r="V1028" s="80"/>
      <c r="W1028" s="80"/>
    </row>
    <row r="1029" spans="1:47" s="84" customFormat="1" x14ac:dyDescent="0.25">
      <c r="A1029" s="79" t="s">
        <v>939</v>
      </c>
      <c r="B1029" s="79" t="s">
        <v>940</v>
      </c>
      <c r="C1029" s="79" t="s">
        <v>943</v>
      </c>
      <c r="D1029" s="79" t="s">
        <v>944</v>
      </c>
      <c r="E1029" s="80">
        <v>0.17599999999999999</v>
      </c>
      <c r="F1029" s="196"/>
      <c r="G1029" s="82" t="str">
        <f t="shared" si="81"/>
        <v/>
      </c>
      <c r="H1029" s="82" t="str">
        <f t="shared" si="82"/>
        <v/>
      </c>
      <c r="I1029" s="83"/>
      <c r="J1029" s="83"/>
      <c r="K1029" s="83"/>
      <c r="L1029" s="83"/>
      <c r="M1029" s="83"/>
      <c r="N1029" s="84">
        <v>88</v>
      </c>
      <c r="O1029" s="84">
        <v>500</v>
      </c>
      <c r="P1029" s="85">
        <v>43983</v>
      </c>
      <c r="U1029" s="80"/>
      <c r="V1029" s="80"/>
      <c r="W1029" s="80"/>
    </row>
    <row r="1030" spans="1:47" s="84" customFormat="1" x14ac:dyDescent="0.25">
      <c r="A1030" s="79" t="s">
        <v>939</v>
      </c>
      <c r="B1030" s="79" t="s">
        <v>940</v>
      </c>
      <c r="C1030" s="79" t="s">
        <v>945</v>
      </c>
      <c r="D1030" s="79" t="s">
        <v>946</v>
      </c>
      <c r="E1030" s="80">
        <v>0.224</v>
      </c>
      <c r="F1030" s="196"/>
      <c r="G1030" s="82" t="str">
        <f t="shared" si="81"/>
        <v/>
      </c>
      <c r="H1030" s="82" t="str">
        <f t="shared" si="82"/>
        <v/>
      </c>
      <c r="I1030" s="83"/>
      <c r="J1030" s="83"/>
      <c r="K1030" s="83"/>
      <c r="L1030" s="83"/>
      <c r="M1030" s="83"/>
      <c r="N1030" s="84">
        <v>84</v>
      </c>
      <c r="O1030" s="84">
        <v>375</v>
      </c>
      <c r="P1030" s="85">
        <v>43983</v>
      </c>
      <c r="U1030" s="80"/>
      <c r="V1030" s="80"/>
      <c r="W1030" s="80"/>
    </row>
    <row r="1031" spans="1:47" s="84" customFormat="1" x14ac:dyDescent="0.25">
      <c r="A1031" s="79" t="s">
        <v>939</v>
      </c>
      <c r="B1031" s="79" t="s">
        <v>940</v>
      </c>
      <c r="C1031" s="79" t="s">
        <v>947</v>
      </c>
      <c r="D1031" s="79" t="s">
        <v>948</v>
      </c>
      <c r="E1031" s="80">
        <v>0.2273</v>
      </c>
      <c r="F1031" s="196"/>
      <c r="G1031" s="82" t="str">
        <f t="shared" si="81"/>
        <v/>
      </c>
      <c r="H1031" s="82" t="str">
        <f t="shared" si="82"/>
        <v/>
      </c>
      <c r="I1031" s="83"/>
      <c r="J1031" s="83"/>
      <c r="K1031" s="83"/>
      <c r="L1031" s="83"/>
      <c r="M1031" s="83"/>
      <c r="N1031" s="84">
        <v>5</v>
      </c>
      <c r="O1031" s="84">
        <v>22</v>
      </c>
      <c r="P1031" s="85">
        <v>43983</v>
      </c>
      <c r="U1031" s="80"/>
      <c r="V1031" s="80"/>
      <c r="W1031" s="80"/>
    </row>
    <row r="1032" spans="1:47" s="127" customFormat="1" x14ac:dyDescent="0.25">
      <c r="A1032" s="119"/>
      <c r="B1032" s="119"/>
      <c r="C1032" s="119"/>
      <c r="D1032" s="120" t="s">
        <v>2511</v>
      </c>
      <c r="E1032" s="121">
        <f>N1032/O1032</f>
        <v>0.21592279855247287</v>
      </c>
      <c r="F1032" s="258"/>
      <c r="G1032" s="122"/>
      <c r="H1032" s="122"/>
      <c r="I1032" s="123"/>
      <c r="J1032" s="123"/>
      <c r="K1032" s="123"/>
      <c r="L1032" s="123"/>
      <c r="M1032" s="123"/>
      <c r="N1032" s="124">
        <f>SUM(N1028:N1031)</f>
        <v>358</v>
      </c>
      <c r="O1032" s="124">
        <f>SUM(O1028:O1031)</f>
        <v>1658</v>
      </c>
      <c r="P1032" s="125"/>
      <c r="Q1032" s="124"/>
      <c r="U1032" s="126"/>
      <c r="V1032" s="126"/>
      <c r="W1032" s="126"/>
    </row>
    <row r="1033" spans="1:47" s="84" customFormat="1" x14ac:dyDescent="0.25">
      <c r="A1033" s="79" t="s">
        <v>2004</v>
      </c>
      <c r="B1033" s="108" t="s">
        <v>2320</v>
      </c>
      <c r="C1033" s="79" t="s">
        <v>2005</v>
      </c>
      <c r="D1033" s="108" t="s">
        <v>2321</v>
      </c>
      <c r="E1033" s="80">
        <v>8.9700000000000002E-2</v>
      </c>
      <c r="F1033" s="196"/>
      <c r="G1033" s="82" t="str">
        <f t="shared" si="81"/>
        <v/>
      </c>
      <c r="H1033" s="82" t="str">
        <f t="shared" si="82"/>
        <v/>
      </c>
      <c r="I1033" s="83"/>
      <c r="J1033" s="83"/>
      <c r="K1033" s="83"/>
      <c r="L1033" s="83"/>
      <c r="M1033" s="83"/>
      <c r="N1033" s="84">
        <v>47</v>
      </c>
      <c r="O1033" s="84">
        <v>524</v>
      </c>
      <c r="P1033" s="85">
        <v>43993</v>
      </c>
      <c r="U1033" s="80"/>
      <c r="V1033" s="80"/>
      <c r="W1033" s="80"/>
    </row>
    <row r="1034" spans="1:47" s="84" customFormat="1" x14ac:dyDescent="0.25">
      <c r="A1034" s="79" t="s">
        <v>2004</v>
      </c>
      <c r="B1034" s="108" t="s">
        <v>2320</v>
      </c>
      <c r="C1034" s="79" t="s">
        <v>2006</v>
      </c>
      <c r="D1034" s="108" t="s">
        <v>2322</v>
      </c>
      <c r="E1034" s="80">
        <v>0.40589999999999998</v>
      </c>
      <c r="F1034" s="196"/>
      <c r="G1034" s="82" t="str">
        <f t="shared" si="81"/>
        <v>X</v>
      </c>
      <c r="H1034" s="82" t="str">
        <f t="shared" si="82"/>
        <v/>
      </c>
      <c r="I1034" s="83"/>
      <c r="J1034" s="83"/>
      <c r="K1034" s="83"/>
      <c r="L1034" s="83"/>
      <c r="M1034" s="83"/>
      <c r="N1034" s="84">
        <v>207</v>
      </c>
      <c r="O1034" s="84">
        <v>510</v>
      </c>
      <c r="P1034" s="85">
        <v>43993</v>
      </c>
      <c r="U1034" s="80"/>
      <c r="V1034" s="80"/>
      <c r="W1034" s="80"/>
    </row>
    <row r="1035" spans="1:47" s="84" customFormat="1" x14ac:dyDescent="0.25">
      <c r="A1035" s="79" t="s">
        <v>2004</v>
      </c>
      <c r="B1035" s="108" t="s">
        <v>2320</v>
      </c>
      <c r="C1035" s="79" t="s">
        <v>2007</v>
      </c>
      <c r="D1035" s="108" t="s">
        <v>2323</v>
      </c>
      <c r="E1035" s="80">
        <v>0.22600000000000001</v>
      </c>
      <c r="F1035" s="196"/>
      <c r="G1035" s="82" t="str">
        <f t="shared" si="81"/>
        <v/>
      </c>
      <c r="H1035" s="82" t="str">
        <f t="shared" si="82"/>
        <v/>
      </c>
      <c r="I1035" s="83"/>
      <c r="J1035" s="83"/>
      <c r="K1035" s="83"/>
      <c r="L1035" s="83"/>
      <c r="M1035" s="83"/>
      <c r="N1035" s="84">
        <v>141</v>
      </c>
      <c r="O1035" s="84">
        <v>624</v>
      </c>
      <c r="P1035" s="85">
        <v>43993</v>
      </c>
      <c r="U1035" s="80"/>
      <c r="V1035" s="80"/>
      <c r="W1035" s="80"/>
    </row>
    <row r="1036" spans="1:47" s="84" customFormat="1" x14ac:dyDescent="0.25">
      <c r="A1036" s="79" t="s">
        <v>2004</v>
      </c>
      <c r="B1036" s="108" t="s">
        <v>2320</v>
      </c>
      <c r="C1036" s="79" t="s">
        <v>2008</v>
      </c>
      <c r="D1036" s="108" t="s">
        <v>2324</v>
      </c>
      <c r="E1036" s="80">
        <v>0.37459999999999999</v>
      </c>
      <c r="F1036" s="196"/>
      <c r="G1036" s="82" t="str">
        <f t="shared" si="81"/>
        <v/>
      </c>
      <c r="H1036" s="82" t="str">
        <f t="shared" si="82"/>
        <v>X</v>
      </c>
      <c r="I1036" s="83"/>
      <c r="J1036" s="83"/>
      <c r="K1036" s="83"/>
      <c r="L1036" s="83"/>
      <c r="M1036" s="83"/>
      <c r="N1036" s="84">
        <v>218</v>
      </c>
      <c r="O1036" s="84">
        <v>582</v>
      </c>
      <c r="P1036" s="85">
        <v>43993</v>
      </c>
      <c r="U1036" s="80"/>
      <c r="V1036" s="80"/>
      <c r="W1036" s="80"/>
    </row>
    <row r="1037" spans="1:47" s="84" customFormat="1" x14ac:dyDescent="0.25">
      <c r="A1037" s="79" t="s">
        <v>2004</v>
      </c>
      <c r="B1037" s="108" t="s">
        <v>2320</v>
      </c>
      <c r="C1037" s="79" t="s">
        <v>2009</v>
      </c>
      <c r="D1037" s="108" t="s">
        <v>2558</v>
      </c>
      <c r="E1037" s="80">
        <v>0.20580000000000001</v>
      </c>
      <c r="F1037" s="196"/>
      <c r="G1037" s="82" t="str">
        <f t="shared" si="81"/>
        <v/>
      </c>
      <c r="H1037" s="82" t="str">
        <f t="shared" si="82"/>
        <v/>
      </c>
      <c r="I1037" s="83"/>
      <c r="J1037" s="83"/>
      <c r="K1037" s="83"/>
      <c r="L1037" s="83"/>
      <c r="M1037" s="83"/>
      <c r="N1037" s="84">
        <v>171</v>
      </c>
      <c r="O1037" s="84">
        <v>831</v>
      </c>
      <c r="P1037" s="85">
        <v>43993</v>
      </c>
      <c r="U1037" s="80"/>
      <c r="V1037" s="80"/>
      <c r="W1037" s="80"/>
    </row>
    <row r="1038" spans="1:47" s="84" customFormat="1" x14ac:dyDescent="0.25">
      <c r="A1038" s="79" t="s">
        <v>2004</v>
      </c>
      <c r="B1038" s="108" t="s">
        <v>2320</v>
      </c>
      <c r="C1038" s="79" t="s">
        <v>2010</v>
      </c>
      <c r="D1038" s="108" t="s">
        <v>2011</v>
      </c>
      <c r="E1038" s="80">
        <v>0.25040000000000001</v>
      </c>
      <c r="F1038" s="196"/>
      <c r="G1038" s="82" t="str">
        <f t="shared" si="81"/>
        <v/>
      </c>
      <c r="H1038" s="82" t="str">
        <f t="shared" si="82"/>
        <v/>
      </c>
      <c r="I1038" s="83"/>
      <c r="J1038" s="83"/>
      <c r="K1038" s="83"/>
      <c r="L1038" s="83"/>
      <c r="M1038" s="83"/>
      <c r="N1038" s="84">
        <v>341</v>
      </c>
      <c r="O1038" s="84">
        <v>1362</v>
      </c>
      <c r="P1038" s="85">
        <v>43993</v>
      </c>
      <c r="U1038" s="80"/>
      <c r="V1038" s="80"/>
      <c r="W1038" s="80"/>
    </row>
    <row r="1039" spans="1:47" s="84" customFormat="1" x14ac:dyDescent="0.25">
      <c r="A1039" s="79" t="s">
        <v>2004</v>
      </c>
      <c r="B1039" s="108" t="s">
        <v>2320</v>
      </c>
      <c r="C1039" s="79" t="s">
        <v>2012</v>
      </c>
      <c r="D1039" s="108" t="s">
        <v>2013</v>
      </c>
      <c r="E1039" s="80">
        <v>0.20019999999999999</v>
      </c>
      <c r="F1039" s="196"/>
      <c r="G1039" s="82" t="str">
        <f t="shared" si="81"/>
        <v/>
      </c>
      <c r="H1039" s="82" t="str">
        <f t="shared" si="82"/>
        <v/>
      </c>
      <c r="I1039" s="83"/>
      <c r="J1039" s="83"/>
      <c r="K1039" s="83"/>
      <c r="L1039" s="83"/>
      <c r="M1039" s="83"/>
      <c r="N1039" s="84">
        <v>241</v>
      </c>
      <c r="O1039" s="84">
        <v>1204</v>
      </c>
      <c r="P1039" s="85">
        <v>43993</v>
      </c>
      <c r="U1039" s="80"/>
      <c r="V1039" s="80"/>
      <c r="W1039" s="80"/>
    </row>
    <row r="1040" spans="1:47" s="127" customFormat="1" x14ac:dyDescent="0.25">
      <c r="A1040" s="119"/>
      <c r="B1040" s="120"/>
      <c r="C1040" s="119"/>
      <c r="D1040" s="120" t="s">
        <v>2511</v>
      </c>
      <c r="E1040" s="121">
        <f>N1040/O1040</f>
        <v>0.2423274791555792</v>
      </c>
      <c r="F1040" s="258"/>
      <c r="G1040" s="122"/>
      <c r="H1040" s="122"/>
      <c r="I1040" s="123"/>
      <c r="J1040" s="123"/>
      <c r="K1040" s="123"/>
      <c r="L1040" s="123"/>
      <c r="M1040" s="123"/>
      <c r="N1040" s="124">
        <f>SUM(N1033:N1039)</f>
        <v>1366</v>
      </c>
      <c r="O1040" s="124">
        <f>SUM(O1033:O1039)</f>
        <v>5637</v>
      </c>
      <c r="P1040" s="125"/>
      <c r="Q1040" s="124"/>
      <c r="U1040" s="126"/>
      <c r="V1040" s="126"/>
      <c r="W1040" s="126"/>
    </row>
    <row r="1041" spans="1:53" s="84" customFormat="1" x14ac:dyDescent="0.25">
      <c r="A1041" s="79" t="s">
        <v>124</v>
      </c>
      <c r="B1041" s="79" t="s">
        <v>125</v>
      </c>
      <c r="C1041" s="86" t="s">
        <v>126</v>
      </c>
      <c r="D1041" s="79" t="s">
        <v>127</v>
      </c>
      <c r="E1041" s="87">
        <v>0.31290000000000001</v>
      </c>
      <c r="F1041" s="196"/>
      <c r="G1041" s="82" t="str">
        <f t="shared" si="81"/>
        <v/>
      </c>
      <c r="H1041" s="82" t="str">
        <f t="shared" si="82"/>
        <v>X</v>
      </c>
      <c r="I1041" s="83"/>
      <c r="J1041" s="83"/>
      <c r="K1041" s="83"/>
      <c r="L1041" s="83"/>
      <c r="M1041" s="83"/>
      <c r="N1041" s="84">
        <v>184</v>
      </c>
      <c r="O1041" s="84">
        <v>588</v>
      </c>
      <c r="P1041" s="85">
        <v>43927</v>
      </c>
      <c r="U1041" s="80"/>
      <c r="V1041" s="80"/>
      <c r="W1041" s="80"/>
    </row>
    <row r="1042" spans="1:53" s="84" customFormat="1" x14ac:dyDescent="0.25">
      <c r="A1042" s="79" t="s">
        <v>124</v>
      </c>
      <c r="B1042" s="79" t="s">
        <v>125</v>
      </c>
      <c r="C1042" s="86" t="s">
        <v>128</v>
      </c>
      <c r="D1042" s="79" t="s">
        <v>129</v>
      </c>
      <c r="E1042" s="87">
        <v>0.2321</v>
      </c>
      <c r="F1042" s="196"/>
      <c r="G1042" s="82" t="str">
        <f t="shared" si="81"/>
        <v/>
      </c>
      <c r="H1042" s="82" t="str">
        <f t="shared" si="82"/>
        <v/>
      </c>
      <c r="I1042" s="83"/>
      <c r="J1042" s="83"/>
      <c r="K1042" s="83"/>
      <c r="L1042" s="83"/>
      <c r="M1042" s="83"/>
      <c r="N1042" s="84">
        <v>188</v>
      </c>
      <c r="O1042" s="84">
        <v>810</v>
      </c>
      <c r="P1042" s="85">
        <v>43927</v>
      </c>
      <c r="U1042" s="80"/>
      <c r="V1042" s="80"/>
      <c r="W1042" s="80"/>
    </row>
    <row r="1043" spans="1:53" s="84" customFormat="1" x14ac:dyDescent="0.25">
      <c r="A1043" s="79" t="s">
        <v>124</v>
      </c>
      <c r="B1043" s="79" t="s">
        <v>125</v>
      </c>
      <c r="C1043" s="86" t="s">
        <v>130</v>
      </c>
      <c r="D1043" s="79" t="s">
        <v>131</v>
      </c>
      <c r="E1043" s="87">
        <v>0.13220000000000001</v>
      </c>
      <c r="F1043" s="196"/>
      <c r="G1043" s="82" t="str">
        <f t="shared" si="81"/>
        <v/>
      </c>
      <c r="H1043" s="82" t="str">
        <f t="shared" si="82"/>
        <v/>
      </c>
      <c r="I1043" s="83"/>
      <c r="J1043" s="83"/>
      <c r="K1043" s="83"/>
      <c r="L1043" s="83"/>
      <c r="M1043" s="83"/>
      <c r="N1043" s="84">
        <v>268</v>
      </c>
      <c r="O1043" s="84">
        <v>2027</v>
      </c>
      <c r="P1043" s="85">
        <v>43927</v>
      </c>
      <c r="U1043" s="80"/>
      <c r="V1043" s="80"/>
      <c r="W1043" s="80"/>
      <c r="AV1043" s="88"/>
      <c r="AW1043" s="88"/>
      <c r="AX1043" s="88"/>
    </row>
    <row r="1044" spans="1:53" s="84" customFormat="1" x14ac:dyDescent="0.25">
      <c r="A1044" s="79" t="s">
        <v>124</v>
      </c>
      <c r="B1044" s="79" t="s">
        <v>125</v>
      </c>
      <c r="C1044" s="86" t="s">
        <v>132</v>
      </c>
      <c r="D1044" s="79" t="s">
        <v>133</v>
      </c>
      <c r="E1044" s="87">
        <v>0.18149999999999999</v>
      </c>
      <c r="F1044" s="196"/>
      <c r="G1044" s="82" t="str">
        <f t="shared" si="81"/>
        <v/>
      </c>
      <c r="H1044" s="82" t="str">
        <f t="shared" si="82"/>
        <v/>
      </c>
      <c r="I1044" s="83"/>
      <c r="J1044" s="83"/>
      <c r="K1044" s="83"/>
      <c r="L1044" s="83"/>
      <c r="M1044" s="83"/>
      <c r="N1044" s="84">
        <v>94</v>
      </c>
      <c r="O1044" s="84">
        <v>518</v>
      </c>
      <c r="P1044" s="85">
        <v>43927</v>
      </c>
      <c r="U1044" s="80"/>
      <c r="V1044" s="80"/>
      <c r="W1044" s="80"/>
      <c r="AV1044" s="88"/>
      <c r="AW1044" s="88"/>
      <c r="AX1044" s="88"/>
    </row>
    <row r="1045" spans="1:53" s="84" customFormat="1" x14ac:dyDescent="0.25">
      <c r="A1045" s="79" t="s">
        <v>124</v>
      </c>
      <c r="B1045" s="79" t="s">
        <v>125</v>
      </c>
      <c r="C1045" s="86" t="s">
        <v>134</v>
      </c>
      <c r="D1045" s="79" t="s">
        <v>135</v>
      </c>
      <c r="E1045" s="87">
        <v>0.29380000000000001</v>
      </c>
      <c r="F1045" s="196"/>
      <c r="G1045" s="82" t="str">
        <f t="shared" si="81"/>
        <v/>
      </c>
      <c r="H1045" s="82" t="str">
        <f t="shared" si="82"/>
        <v/>
      </c>
      <c r="I1045" s="83"/>
      <c r="J1045" s="83"/>
      <c r="K1045" s="83"/>
      <c r="L1045" s="83"/>
      <c r="M1045" s="83"/>
      <c r="N1045" s="84">
        <v>166</v>
      </c>
      <c r="O1045" s="84">
        <v>565</v>
      </c>
      <c r="P1045" s="85">
        <v>43927</v>
      </c>
      <c r="U1045" s="80"/>
      <c r="V1045" s="80"/>
      <c r="W1045" s="80"/>
      <c r="AV1045" s="88"/>
      <c r="AW1045" s="88"/>
      <c r="AX1045" s="88"/>
    </row>
    <row r="1046" spans="1:53" s="84" customFormat="1" x14ac:dyDescent="0.25">
      <c r="A1046" s="79" t="s">
        <v>124</v>
      </c>
      <c r="B1046" s="79" t="s">
        <v>125</v>
      </c>
      <c r="C1046" s="86" t="s">
        <v>136</v>
      </c>
      <c r="D1046" s="79" t="s">
        <v>137</v>
      </c>
      <c r="E1046" s="87">
        <v>0.1406</v>
      </c>
      <c r="F1046" s="196"/>
      <c r="G1046" s="82" t="str">
        <f t="shared" si="81"/>
        <v/>
      </c>
      <c r="H1046" s="82" t="str">
        <f t="shared" si="82"/>
        <v/>
      </c>
      <c r="I1046" s="83"/>
      <c r="J1046" s="83"/>
      <c r="K1046" s="83"/>
      <c r="L1046" s="83"/>
      <c r="M1046" s="83"/>
      <c r="N1046" s="84">
        <v>72</v>
      </c>
      <c r="O1046" s="84">
        <v>512</v>
      </c>
      <c r="P1046" s="85">
        <v>43927</v>
      </c>
      <c r="U1046" s="80"/>
      <c r="V1046" s="80"/>
      <c r="W1046" s="80"/>
      <c r="AV1046" s="88"/>
      <c r="AW1046" s="88"/>
      <c r="AX1046" s="88"/>
      <c r="AY1046" s="88"/>
      <c r="AZ1046" s="88"/>
      <c r="BA1046" s="88"/>
    </row>
    <row r="1047" spans="1:53" s="84" customFormat="1" x14ac:dyDescent="0.25">
      <c r="A1047" s="79" t="s">
        <v>124</v>
      </c>
      <c r="B1047" s="79" t="s">
        <v>125</v>
      </c>
      <c r="C1047" s="226" t="s">
        <v>2014</v>
      </c>
      <c r="D1047" s="79" t="s">
        <v>138</v>
      </c>
      <c r="E1047" s="87">
        <v>0.2379</v>
      </c>
      <c r="F1047" s="196"/>
      <c r="G1047" s="82" t="str">
        <f t="shared" si="81"/>
        <v/>
      </c>
      <c r="H1047" s="82" t="str">
        <f t="shared" si="82"/>
        <v/>
      </c>
      <c r="I1047" s="83"/>
      <c r="J1047" s="83"/>
      <c r="K1047" s="83"/>
      <c r="L1047" s="83"/>
      <c r="M1047" s="83"/>
      <c r="N1047" s="84">
        <v>207</v>
      </c>
      <c r="O1047" s="84">
        <v>870</v>
      </c>
      <c r="P1047" s="85">
        <v>43927</v>
      </c>
      <c r="U1047" s="80"/>
      <c r="V1047" s="80"/>
      <c r="W1047" s="80"/>
      <c r="AV1047" s="88"/>
      <c r="AW1047" s="88"/>
      <c r="AX1047" s="88"/>
      <c r="AY1047" s="88"/>
      <c r="AZ1047" s="88"/>
      <c r="BA1047" s="88"/>
    </row>
    <row r="1048" spans="1:53" s="84" customFormat="1" x14ac:dyDescent="0.25">
      <c r="A1048" s="79" t="s">
        <v>124</v>
      </c>
      <c r="B1048" s="79" t="s">
        <v>125</v>
      </c>
      <c r="C1048" s="86" t="s">
        <v>139</v>
      </c>
      <c r="D1048" s="79" t="s">
        <v>140</v>
      </c>
      <c r="E1048" s="87">
        <v>0.14399999999999999</v>
      </c>
      <c r="F1048" s="196"/>
      <c r="G1048" s="82"/>
      <c r="H1048" s="82" t="str">
        <f t="shared" si="82"/>
        <v/>
      </c>
      <c r="I1048" s="83"/>
      <c r="J1048" s="83"/>
      <c r="K1048" s="83"/>
      <c r="L1048" s="83"/>
      <c r="M1048" s="83"/>
      <c r="N1048" s="84">
        <v>70</v>
      </c>
      <c r="O1048" s="84">
        <v>486</v>
      </c>
      <c r="P1048" s="85">
        <v>43927</v>
      </c>
      <c r="U1048" s="80"/>
      <c r="V1048" s="80"/>
      <c r="W1048" s="80"/>
      <c r="AV1048" s="88"/>
      <c r="AW1048" s="88"/>
      <c r="AX1048" s="88"/>
      <c r="AY1048" s="88"/>
      <c r="AZ1048" s="88"/>
      <c r="BA1048" s="88"/>
    </row>
    <row r="1049" spans="1:53" s="84" customFormat="1" x14ac:dyDescent="0.25">
      <c r="A1049" s="79" t="s">
        <v>124</v>
      </c>
      <c r="B1049" s="79" t="s">
        <v>125</v>
      </c>
      <c r="C1049" s="86" t="s">
        <v>141</v>
      </c>
      <c r="D1049" s="79" t="s">
        <v>142</v>
      </c>
      <c r="E1049" s="87">
        <v>0.1336</v>
      </c>
      <c r="F1049" s="196"/>
      <c r="G1049" s="82" t="str">
        <f t="shared" ref="G1049:G1088" si="83">IF(E1049&gt;=40%,"X","")</f>
        <v/>
      </c>
      <c r="H1049" s="82" t="str">
        <f t="shared" si="82"/>
        <v/>
      </c>
      <c r="I1049" s="83"/>
      <c r="J1049" s="83"/>
      <c r="K1049" s="83"/>
      <c r="L1049" s="83"/>
      <c r="M1049" s="83"/>
      <c r="N1049" s="84">
        <v>97</v>
      </c>
      <c r="O1049" s="84">
        <v>726</v>
      </c>
      <c r="P1049" s="85">
        <v>43927</v>
      </c>
      <c r="U1049" s="80"/>
      <c r="V1049" s="80"/>
      <c r="W1049" s="80"/>
      <c r="AY1049" s="88"/>
      <c r="AZ1049" s="88"/>
      <c r="BA1049" s="88"/>
    </row>
    <row r="1050" spans="1:53" s="84" customFormat="1" x14ac:dyDescent="0.25">
      <c r="A1050" s="79" t="s">
        <v>124</v>
      </c>
      <c r="B1050" s="79" t="s">
        <v>125</v>
      </c>
      <c r="C1050" s="86" t="s">
        <v>143</v>
      </c>
      <c r="D1050" s="79" t="s">
        <v>144</v>
      </c>
      <c r="E1050" s="87">
        <v>0.28839999999999999</v>
      </c>
      <c r="F1050" s="196"/>
      <c r="G1050" s="82" t="str">
        <f t="shared" si="83"/>
        <v/>
      </c>
      <c r="H1050" s="82" t="str">
        <f t="shared" si="82"/>
        <v/>
      </c>
      <c r="I1050" s="83"/>
      <c r="J1050" s="83"/>
      <c r="K1050" s="83"/>
      <c r="L1050" s="83"/>
      <c r="M1050" s="83"/>
      <c r="N1050" s="84">
        <v>152</v>
      </c>
      <c r="O1050" s="84">
        <v>527</v>
      </c>
      <c r="P1050" s="85">
        <v>43927</v>
      </c>
      <c r="U1050" s="80"/>
      <c r="V1050" s="80"/>
      <c r="W1050" s="80"/>
      <c r="AY1050" s="88"/>
      <c r="AZ1050" s="88"/>
      <c r="BA1050" s="88"/>
    </row>
    <row r="1051" spans="1:53" s="84" customFormat="1" x14ac:dyDescent="0.25">
      <c r="A1051" s="79" t="s">
        <v>124</v>
      </c>
      <c r="B1051" s="79" t="s">
        <v>125</v>
      </c>
      <c r="C1051" s="86" t="s">
        <v>145</v>
      </c>
      <c r="D1051" s="79" t="s">
        <v>146</v>
      </c>
      <c r="E1051" s="87">
        <v>0.1211</v>
      </c>
      <c r="F1051" s="196"/>
      <c r="G1051" s="82" t="str">
        <f t="shared" si="83"/>
        <v/>
      </c>
      <c r="H1051" s="82" t="str">
        <f t="shared" si="82"/>
        <v/>
      </c>
      <c r="I1051" s="83"/>
      <c r="J1051" s="83"/>
      <c r="K1051" s="83"/>
      <c r="L1051" s="83"/>
      <c r="M1051" s="83"/>
      <c r="N1051" s="84">
        <v>66</v>
      </c>
      <c r="O1051" s="84">
        <v>545</v>
      </c>
      <c r="P1051" s="85">
        <v>43927</v>
      </c>
      <c r="U1051" s="80"/>
      <c r="V1051" s="80"/>
      <c r="W1051" s="80"/>
      <c r="AY1051" s="88"/>
      <c r="AZ1051" s="88"/>
      <c r="BA1051" s="88"/>
    </row>
    <row r="1052" spans="1:53" s="84" customFormat="1" x14ac:dyDescent="0.25">
      <c r="A1052" s="79" t="s">
        <v>124</v>
      </c>
      <c r="B1052" s="79" t="s">
        <v>125</v>
      </c>
      <c r="C1052" s="86" t="s">
        <v>147</v>
      </c>
      <c r="D1052" s="79" t="s">
        <v>639</v>
      </c>
      <c r="E1052" s="87">
        <v>0.16589999999999999</v>
      </c>
      <c r="F1052" s="196"/>
      <c r="G1052" s="82" t="str">
        <f t="shared" si="83"/>
        <v/>
      </c>
      <c r="H1052" s="82" t="str">
        <f t="shared" si="82"/>
        <v/>
      </c>
      <c r="I1052" s="83"/>
      <c r="J1052" s="83"/>
      <c r="K1052" s="83"/>
      <c r="L1052" s="83"/>
      <c r="M1052" s="83"/>
      <c r="N1052" s="84">
        <v>239</v>
      </c>
      <c r="O1052" s="84">
        <v>1441</v>
      </c>
      <c r="P1052" s="85">
        <v>43927</v>
      </c>
      <c r="U1052" s="80"/>
      <c r="V1052" s="80"/>
      <c r="W1052" s="80"/>
    </row>
    <row r="1053" spans="1:53" s="127" customFormat="1" x14ac:dyDescent="0.25">
      <c r="A1053" s="119"/>
      <c r="B1053" s="119"/>
      <c r="C1053" s="128"/>
      <c r="D1053" s="120" t="s">
        <v>2511</v>
      </c>
      <c r="E1053" s="129">
        <f>N1053/O1053</f>
        <v>0.18751950078003121</v>
      </c>
      <c r="F1053" s="258"/>
      <c r="G1053" s="122"/>
      <c r="H1053" s="122"/>
      <c r="I1053" s="123"/>
      <c r="J1053" s="123"/>
      <c r="K1053" s="123"/>
      <c r="L1053" s="123"/>
      <c r="M1053" s="123"/>
      <c r="N1053" s="124">
        <f>SUM(N1041:N1052)</f>
        <v>1803</v>
      </c>
      <c r="O1053" s="124">
        <f>SUM(O1041:O1052)</f>
        <v>9615</v>
      </c>
      <c r="P1053" s="125"/>
      <c r="Q1053" s="124"/>
      <c r="U1053" s="126"/>
      <c r="V1053" s="126"/>
      <c r="W1053" s="126"/>
    </row>
    <row r="1054" spans="1:53" s="84" customFormat="1" x14ac:dyDescent="0.25">
      <c r="A1054" s="79" t="s">
        <v>320</v>
      </c>
      <c r="B1054" s="79" t="s">
        <v>321</v>
      </c>
      <c r="C1054" s="86" t="s">
        <v>322</v>
      </c>
      <c r="D1054" s="79" t="s">
        <v>200</v>
      </c>
      <c r="E1054" s="87">
        <v>0.19439999999999999</v>
      </c>
      <c r="F1054" s="196"/>
      <c r="G1054" s="82" t="str">
        <f t="shared" si="83"/>
        <v/>
      </c>
      <c r="H1054" s="82" t="str">
        <f t="shared" si="82"/>
        <v/>
      </c>
      <c r="I1054" s="83"/>
      <c r="J1054" s="83"/>
      <c r="K1054" s="83"/>
      <c r="L1054" s="83"/>
      <c r="M1054" s="83"/>
      <c r="N1054" s="84">
        <v>70</v>
      </c>
      <c r="O1054" s="84">
        <v>360</v>
      </c>
      <c r="P1054" s="85">
        <v>43922</v>
      </c>
      <c r="U1054" s="80"/>
      <c r="V1054" s="80"/>
      <c r="W1054" s="80"/>
    </row>
    <row r="1055" spans="1:53" s="84" customFormat="1" x14ac:dyDescent="0.25">
      <c r="A1055" s="79" t="s">
        <v>320</v>
      </c>
      <c r="B1055" s="79" t="s">
        <v>321</v>
      </c>
      <c r="C1055" s="86" t="s">
        <v>323</v>
      </c>
      <c r="D1055" s="79" t="s">
        <v>324</v>
      </c>
      <c r="E1055" s="87">
        <v>0.15160000000000001</v>
      </c>
      <c r="F1055" s="196"/>
      <c r="G1055" s="82" t="str">
        <f t="shared" si="83"/>
        <v/>
      </c>
      <c r="H1055" s="82" t="str">
        <f t="shared" ref="H1055:H1093" si="84">IF(AND( E1055&gt;=30%, E1055 &lt;=39.99%),"X","")</f>
        <v/>
      </c>
      <c r="I1055" s="83"/>
      <c r="J1055" s="83"/>
      <c r="K1055" s="83"/>
      <c r="L1055" s="83"/>
      <c r="M1055" s="83"/>
      <c r="N1055" s="84">
        <v>42</v>
      </c>
      <c r="O1055" s="84">
        <v>277</v>
      </c>
      <c r="P1055" s="85">
        <v>43922</v>
      </c>
      <c r="U1055" s="80"/>
      <c r="V1055" s="80"/>
      <c r="W1055" s="80"/>
    </row>
    <row r="1056" spans="1:53" s="84" customFormat="1" x14ac:dyDescent="0.25">
      <c r="A1056" s="79" t="s">
        <v>320</v>
      </c>
      <c r="B1056" s="79" t="s">
        <v>321</v>
      </c>
      <c r="C1056" s="86" t="s">
        <v>325</v>
      </c>
      <c r="D1056" s="79" t="s">
        <v>326</v>
      </c>
      <c r="E1056" s="87">
        <v>0.2465</v>
      </c>
      <c r="F1056" s="196"/>
      <c r="G1056" s="82" t="str">
        <f t="shared" si="83"/>
        <v/>
      </c>
      <c r="H1056" s="82" t="str">
        <f t="shared" si="84"/>
        <v/>
      </c>
      <c r="I1056" s="83"/>
      <c r="J1056" s="83"/>
      <c r="K1056" s="83"/>
      <c r="L1056" s="83"/>
      <c r="M1056" s="83"/>
      <c r="N1056" s="84">
        <v>71</v>
      </c>
      <c r="O1056" s="84">
        <v>288</v>
      </c>
      <c r="P1056" s="85">
        <v>43922</v>
      </c>
      <c r="U1056" s="80"/>
      <c r="V1056" s="80"/>
      <c r="W1056" s="80"/>
    </row>
    <row r="1057" spans="1:247" s="84" customFormat="1" x14ac:dyDescent="0.25">
      <c r="A1057" s="79" t="s">
        <v>320</v>
      </c>
      <c r="B1057" s="79" t="s">
        <v>321</v>
      </c>
      <c r="C1057" s="86" t="s">
        <v>327</v>
      </c>
      <c r="D1057" s="79" t="s">
        <v>640</v>
      </c>
      <c r="E1057" s="87">
        <v>0.1797</v>
      </c>
      <c r="F1057" s="196"/>
      <c r="G1057" s="82" t="str">
        <f t="shared" si="83"/>
        <v/>
      </c>
      <c r="H1057" s="82" t="str">
        <f t="shared" si="84"/>
        <v/>
      </c>
      <c r="I1057" s="83"/>
      <c r="J1057" s="83"/>
      <c r="K1057" s="83"/>
      <c r="L1057" s="83"/>
      <c r="M1057" s="83"/>
      <c r="N1057" s="84">
        <v>53</v>
      </c>
      <c r="O1057" s="84">
        <v>295</v>
      </c>
      <c r="P1057" s="85">
        <v>43922</v>
      </c>
      <c r="U1057" s="80"/>
      <c r="V1057" s="80"/>
      <c r="W1057" s="80"/>
    </row>
    <row r="1058" spans="1:247" s="127" customFormat="1" x14ac:dyDescent="0.25">
      <c r="A1058" s="119"/>
      <c r="B1058" s="119"/>
      <c r="C1058" s="128"/>
      <c r="D1058" s="120" t="s">
        <v>2511</v>
      </c>
      <c r="E1058" s="129">
        <f>N1058/O1058</f>
        <v>0.19344262295081968</v>
      </c>
      <c r="F1058" s="258"/>
      <c r="G1058" s="122"/>
      <c r="H1058" s="122"/>
      <c r="I1058" s="123"/>
      <c r="J1058" s="123"/>
      <c r="K1058" s="123"/>
      <c r="L1058" s="123"/>
      <c r="M1058" s="123"/>
      <c r="N1058" s="124">
        <f>SUM(N1054:N1057)</f>
        <v>236</v>
      </c>
      <c r="O1058" s="124">
        <f>SUM(O1054:O1057)</f>
        <v>1220</v>
      </c>
      <c r="P1058" s="125"/>
      <c r="Q1058" s="124"/>
      <c r="U1058" s="126"/>
      <c r="V1058" s="126"/>
      <c r="W1058" s="126"/>
    </row>
    <row r="1059" spans="1:247" s="84" customFormat="1" x14ac:dyDescent="0.25">
      <c r="A1059" s="79" t="s">
        <v>530</v>
      </c>
      <c r="B1059" s="79" t="s">
        <v>507</v>
      </c>
      <c r="C1059" s="86" t="s">
        <v>641</v>
      </c>
      <c r="D1059" s="79" t="s">
        <v>2613</v>
      </c>
      <c r="E1059" s="87">
        <v>0.61780000000000002</v>
      </c>
      <c r="F1059" s="196"/>
      <c r="G1059" s="82" t="str">
        <f t="shared" si="83"/>
        <v>X</v>
      </c>
      <c r="H1059" s="82" t="str">
        <f t="shared" si="84"/>
        <v/>
      </c>
      <c r="I1059" s="83"/>
      <c r="J1059" s="83"/>
      <c r="K1059" s="83"/>
      <c r="L1059" s="83"/>
      <c r="M1059" s="83"/>
      <c r="N1059" s="84">
        <v>320</v>
      </c>
      <c r="O1059" s="84">
        <v>518</v>
      </c>
      <c r="P1059" s="85">
        <v>43949</v>
      </c>
      <c r="U1059" s="80"/>
      <c r="V1059" s="80"/>
      <c r="W1059" s="80"/>
    </row>
    <row r="1060" spans="1:247" s="88" customFormat="1" ht="13.5" customHeight="1" x14ac:dyDescent="0.25">
      <c r="A1060" s="79" t="s">
        <v>530</v>
      </c>
      <c r="B1060" s="79" t="s">
        <v>507</v>
      </c>
      <c r="C1060" s="86" t="s">
        <v>2015</v>
      </c>
      <c r="D1060" s="79" t="s">
        <v>509</v>
      </c>
      <c r="E1060" s="87">
        <v>0.39240000000000003</v>
      </c>
      <c r="F1060" s="196"/>
      <c r="G1060" s="82" t="str">
        <f t="shared" si="83"/>
        <v/>
      </c>
      <c r="H1060" s="82" t="str">
        <f t="shared" si="84"/>
        <v>X</v>
      </c>
      <c r="I1060" s="83"/>
      <c r="J1060" s="83"/>
      <c r="K1060" s="83"/>
      <c r="L1060" s="83"/>
      <c r="M1060" s="83"/>
      <c r="N1060" s="84">
        <v>155</v>
      </c>
      <c r="O1060" s="84">
        <v>395</v>
      </c>
      <c r="P1060" s="85">
        <v>43949</v>
      </c>
      <c r="Q1060" s="84"/>
      <c r="R1060" s="84"/>
      <c r="S1060" s="84"/>
      <c r="T1060" s="84"/>
      <c r="U1060" s="80"/>
      <c r="V1060" s="80"/>
      <c r="W1060" s="80"/>
      <c r="X1060" s="84"/>
      <c r="Y1060" s="84"/>
      <c r="Z1060" s="84"/>
      <c r="AA1060" s="84"/>
      <c r="AB1060" s="84"/>
      <c r="AC1060" s="84"/>
      <c r="AD1060" s="84"/>
      <c r="AE1060" s="84"/>
      <c r="AF1060" s="84"/>
      <c r="AG1060" s="84"/>
      <c r="AH1060" s="84"/>
      <c r="AI1060" s="84"/>
      <c r="AJ1060" s="84"/>
      <c r="AK1060" s="84"/>
      <c r="AL1060" s="84"/>
      <c r="AM1060" s="84"/>
      <c r="AN1060" s="84"/>
      <c r="AO1060" s="84"/>
      <c r="AP1060" s="84"/>
      <c r="AQ1060" s="84"/>
      <c r="AR1060" s="84"/>
      <c r="AS1060" s="84"/>
      <c r="AT1060" s="84"/>
      <c r="AU1060" s="84"/>
      <c r="AV1060" s="84"/>
      <c r="AW1060" s="84"/>
      <c r="AX1060" s="84"/>
      <c r="AY1060" s="84"/>
      <c r="AZ1060" s="84"/>
      <c r="BA1060" s="84"/>
      <c r="BB1060" s="84"/>
      <c r="BC1060" s="84"/>
      <c r="BD1060" s="84"/>
      <c r="BE1060" s="84"/>
      <c r="BF1060" s="84"/>
      <c r="BG1060" s="84"/>
      <c r="BH1060" s="84"/>
      <c r="BI1060" s="84"/>
      <c r="BJ1060" s="84"/>
      <c r="BK1060" s="84"/>
      <c r="BL1060" s="84"/>
      <c r="BM1060" s="84"/>
      <c r="BN1060" s="84"/>
      <c r="BO1060" s="84"/>
      <c r="BP1060" s="84"/>
      <c r="BQ1060" s="84"/>
      <c r="BR1060" s="84"/>
      <c r="BS1060" s="84"/>
      <c r="BT1060" s="84"/>
      <c r="BU1060" s="84"/>
      <c r="BV1060" s="84"/>
      <c r="BW1060" s="84"/>
      <c r="BX1060" s="84"/>
      <c r="BY1060" s="84"/>
      <c r="BZ1060" s="84"/>
      <c r="CA1060" s="84"/>
      <c r="CB1060" s="84"/>
      <c r="CC1060" s="84"/>
      <c r="CD1060" s="84"/>
      <c r="CE1060" s="84"/>
      <c r="CF1060" s="84"/>
      <c r="CG1060" s="84"/>
      <c r="CH1060" s="84"/>
      <c r="CI1060" s="84"/>
      <c r="CJ1060" s="84"/>
      <c r="CK1060" s="84"/>
      <c r="CL1060" s="84"/>
      <c r="CM1060" s="84"/>
      <c r="CN1060" s="84"/>
      <c r="CO1060" s="84"/>
      <c r="CP1060" s="84"/>
      <c r="CQ1060" s="84"/>
      <c r="CR1060" s="84"/>
      <c r="CS1060" s="84"/>
      <c r="CT1060" s="84"/>
      <c r="CU1060" s="84"/>
      <c r="CV1060" s="84"/>
      <c r="CW1060" s="84"/>
      <c r="CX1060" s="84"/>
      <c r="CY1060" s="84"/>
      <c r="CZ1060" s="84"/>
      <c r="DA1060" s="84"/>
      <c r="DB1060" s="84"/>
      <c r="DC1060" s="84"/>
      <c r="DD1060" s="84"/>
      <c r="DE1060" s="84"/>
      <c r="DF1060" s="84"/>
      <c r="DG1060" s="84"/>
      <c r="DH1060" s="84"/>
      <c r="DI1060" s="84"/>
      <c r="DJ1060" s="84"/>
      <c r="DK1060" s="84"/>
      <c r="DL1060" s="84"/>
      <c r="DM1060" s="84"/>
      <c r="DN1060" s="84"/>
      <c r="DO1060" s="84"/>
      <c r="DP1060" s="84"/>
      <c r="DQ1060" s="84"/>
      <c r="DR1060" s="84"/>
      <c r="DS1060" s="84"/>
      <c r="DT1060" s="84"/>
      <c r="DU1060" s="84"/>
      <c r="DV1060" s="84"/>
      <c r="DW1060" s="84"/>
      <c r="DX1060" s="84"/>
      <c r="DY1060" s="84"/>
      <c r="DZ1060" s="84"/>
      <c r="EA1060" s="84"/>
      <c r="EB1060" s="84"/>
      <c r="EC1060" s="84"/>
      <c r="ED1060" s="84"/>
      <c r="EE1060" s="84"/>
      <c r="EF1060" s="84"/>
      <c r="EG1060" s="84"/>
      <c r="EH1060" s="84"/>
      <c r="EI1060" s="84"/>
      <c r="EJ1060" s="84"/>
      <c r="EK1060" s="84"/>
      <c r="EL1060" s="84"/>
      <c r="EM1060" s="84"/>
      <c r="EN1060" s="84"/>
      <c r="EO1060" s="84"/>
      <c r="EP1060" s="84"/>
      <c r="EQ1060" s="84"/>
      <c r="ER1060" s="84"/>
      <c r="ES1060" s="84"/>
      <c r="ET1060" s="84"/>
      <c r="EU1060" s="84"/>
      <c r="EV1060" s="84"/>
      <c r="EW1060" s="84"/>
      <c r="EX1060" s="84"/>
      <c r="EY1060" s="84"/>
      <c r="EZ1060" s="84"/>
      <c r="FA1060" s="84"/>
      <c r="FB1060" s="84"/>
      <c r="FC1060" s="84"/>
      <c r="FD1060" s="84"/>
      <c r="FE1060" s="84"/>
      <c r="FF1060" s="84"/>
      <c r="FG1060" s="84"/>
      <c r="FH1060" s="84"/>
      <c r="FI1060" s="84"/>
      <c r="FJ1060" s="84"/>
      <c r="FK1060" s="84"/>
      <c r="FL1060" s="84"/>
      <c r="FM1060" s="84"/>
      <c r="FN1060" s="84"/>
      <c r="FO1060" s="84"/>
      <c r="FP1060" s="84"/>
      <c r="FQ1060" s="84"/>
      <c r="FR1060" s="84"/>
      <c r="FS1060" s="84"/>
      <c r="FT1060" s="84"/>
      <c r="FU1060" s="84"/>
      <c r="FV1060" s="84"/>
      <c r="FW1060" s="84"/>
      <c r="FX1060" s="84"/>
      <c r="FY1060" s="84"/>
      <c r="FZ1060" s="84"/>
      <c r="GA1060" s="84"/>
      <c r="GB1060" s="84"/>
      <c r="GC1060" s="84"/>
      <c r="GD1060" s="84"/>
      <c r="GE1060" s="84"/>
      <c r="GF1060" s="84"/>
      <c r="GG1060" s="84"/>
      <c r="GH1060" s="84"/>
      <c r="GI1060" s="84"/>
      <c r="GJ1060" s="84"/>
      <c r="GK1060" s="84"/>
      <c r="GL1060" s="84"/>
      <c r="GM1060" s="84"/>
      <c r="GN1060" s="84"/>
      <c r="GO1060" s="84"/>
      <c r="GP1060" s="84"/>
      <c r="GQ1060" s="84"/>
      <c r="GR1060" s="84"/>
      <c r="GS1060" s="84"/>
      <c r="GT1060" s="84"/>
      <c r="GU1060" s="84"/>
      <c r="GV1060" s="84"/>
      <c r="GW1060" s="84"/>
      <c r="GX1060" s="84"/>
      <c r="GY1060" s="84"/>
      <c r="GZ1060" s="84"/>
      <c r="HA1060" s="84"/>
      <c r="HB1060" s="84"/>
      <c r="HC1060" s="84"/>
      <c r="HD1060" s="84"/>
      <c r="HE1060" s="84"/>
      <c r="HF1060" s="84"/>
      <c r="HG1060" s="84"/>
      <c r="HH1060" s="84"/>
      <c r="HI1060" s="84"/>
      <c r="HJ1060" s="84"/>
      <c r="HK1060" s="84"/>
      <c r="HL1060" s="84"/>
      <c r="HM1060" s="84"/>
      <c r="HN1060" s="84"/>
      <c r="HO1060" s="84"/>
      <c r="HP1060" s="84"/>
      <c r="HQ1060" s="84"/>
      <c r="HR1060" s="84"/>
      <c r="HS1060" s="84"/>
      <c r="HT1060" s="84"/>
      <c r="HU1060" s="84"/>
      <c r="HV1060" s="84"/>
      <c r="HW1060" s="84"/>
      <c r="HX1060" s="84"/>
      <c r="HY1060" s="84"/>
      <c r="HZ1060" s="84"/>
      <c r="IA1060" s="84"/>
      <c r="IB1060" s="84"/>
      <c r="IC1060" s="84"/>
      <c r="ID1060" s="84"/>
      <c r="IE1060" s="84"/>
      <c r="IF1060" s="84"/>
      <c r="IG1060" s="84"/>
      <c r="IH1060" s="84"/>
      <c r="II1060" s="84"/>
      <c r="IJ1060" s="84"/>
      <c r="IK1060" s="84"/>
      <c r="IL1060" s="84"/>
      <c r="IM1060" s="84"/>
    </row>
    <row r="1061" spans="1:247" s="88" customFormat="1" ht="13.5" customHeight="1" x14ac:dyDescent="0.25">
      <c r="A1061" s="79" t="s">
        <v>530</v>
      </c>
      <c r="B1061" s="79" t="s">
        <v>507</v>
      </c>
      <c r="C1061" s="86" t="s">
        <v>642</v>
      </c>
      <c r="D1061" s="79" t="s">
        <v>508</v>
      </c>
      <c r="E1061" s="87">
        <v>0.44400000000000001</v>
      </c>
      <c r="F1061" s="196"/>
      <c r="G1061" s="82" t="str">
        <f t="shared" si="83"/>
        <v>X</v>
      </c>
      <c r="H1061" s="82" t="str">
        <f t="shared" si="84"/>
        <v/>
      </c>
      <c r="I1061" s="83"/>
      <c r="J1061" s="83"/>
      <c r="K1061" s="83"/>
      <c r="L1061" s="83"/>
      <c r="M1061" s="83"/>
      <c r="N1061" s="84">
        <v>202</v>
      </c>
      <c r="O1061" s="84">
        <v>455</v>
      </c>
      <c r="P1061" s="85">
        <v>43949</v>
      </c>
      <c r="Q1061" s="84"/>
      <c r="R1061" s="84"/>
      <c r="S1061" s="84"/>
      <c r="T1061" s="84"/>
      <c r="U1061" s="80"/>
      <c r="V1061" s="80"/>
      <c r="W1061" s="80"/>
      <c r="X1061" s="84"/>
      <c r="Y1061" s="84"/>
      <c r="Z1061" s="84"/>
      <c r="AA1061" s="84"/>
      <c r="AB1061" s="84"/>
      <c r="AC1061" s="84"/>
      <c r="AD1061" s="84"/>
      <c r="AE1061" s="84"/>
      <c r="AF1061" s="84"/>
      <c r="AG1061" s="84"/>
      <c r="AH1061" s="84"/>
      <c r="AI1061" s="84"/>
      <c r="AJ1061" s="84"/>
      <c r="AK1061" s="84"/>
      <c r="AL1061" s="84"/>
      <c r="AM1061" s="84"/>
      <c r="AN1061" s="84"/>
      <c r="AO1061" s="84"/>
      <c r="AP1061" s="84"/>
      <c r="AQ1061" s="84"/>
      <c r="AR1061" s="84"/>
      <c r="AS1061" s="84"/>
      <c r="AT1061" s="84"/>
      <c r="AU1061" s="84"/>
      <c r="AV1061" s="84"/>
      <c r="AW1061" s="84"/>
      <c r="AX1061" s="84"/>
      <c r="AY1061" s="84"/>
      <c r="AZ1061" s="84"/>
      <c r="BA1061" s="84"/>
      <c r="BB1061" s="84"/>
      <c r="BC1061" s="84"/>
      <c r="BD1061" s="84"/>
      <c r="BE1061" s="84"/>
      <c r="BF1061" s="84"/>
      <c r="BG1061" s="84"/>
      <c r="BH1061" s="84"/>
      <c r="BI1061" s="84"/>
      <c r="BJ1061" s="84"/>
      <c r="BK1061" s="84"/>
      <c r="BL1061" s="84"/>
      <c r="BM1061" s="84"/>
      <c r="BN1061" s="84"/>
      <c r="BO1061" s="84"/>
      <c r="BP1061" s="84"/>
      <c r="BQ1061" s="84"/>
      <c r="BR1061" s="84"/>
      <c r="BS1061" s="84"/>
      <c r="BT1061" s="84"/>
      <c r="BU1061" s="84"/>
      <c r="BV1061" s="84"/>
      <c r="BW1061" s="84"/>
      <c r="BX1061" s="84"/>
      <c r="BY1061" s="84"/>
      <c r="BZ1061" s="84"/>
      <c r="CA1061" s="84"/>
      <c r="CB1061" s="84"/>
      <c r="CC1061" s="84"/>
      <c r="CD1061" s="84"/>
      <c r="CE1061" s="84"/>
      <c r="CF1061" s="84"/>
      <c r="CG1061" s="84"/>
      <c r="CH1061" s="84"/>
      <c r="CI1061" s="84"/>
      <c r="CJ1061" s="84"/>
      <c r="CK1061" s="84"/>
      <c r="CL1061" s="84"/>
      <c r="CM1061" s="84"/>
      <c r="CN1061" s="84"/>
      <c r="CO1061" s="84"/>
      <c r="CP1061" s="84"/>
      <c r="CQ1061" s="84"/>
      <c r="CR1061" s="84"/>
      <c r="CS1061" s="84"/>
      <c r="CT1061" s="84"/>
      <c r="CU1061" s="84"/>
      <c r="CV1061" s="84"/>
      <c r="CW1061" s="84"/>
      <c r="CX1061" s="84"/>
      <c r="CY1061" s="84"/>
      <c r="CZ1061" s="84"/>
      <c r="DA1061" s="84"/>
      <c r="DB1061" s="84"/>
      <c r="DC1061" s="84"/>
      <c r="DD1061" s="84"/>
      <c r="DE1061" s="84"/>
      <c r="DF1061" s="84"/>
      <c r="DG1061" s="84"/>
      <c r="DH1061" s="84"/>
      <c r="DI1061" s="84"/>
      <c r="DJ1061" s="84"/>
      <c r="DK1061" s="84"/>
      <c r="DL1061" s="84"/>
      <c r="DM1061" s="84"/>
      <c r="DN1061" s="84"/>
      <c r="DO1061" s="84"/>
      <c r="DP1061" s="84"/>
      <c r="DQ1061" s="84"/>
      <c r="DR1061" s="84"/>
      <c r="DS1061" s="84"/>
      <c r="DT1061" s="84"/>
      <c r="DU1061" s="84"/>
      <c r="DV1061" s="84"/>
      <c r="DW1061" s="84"/>
      <c r="DX1061" s="84"/>
      <c r="DY1061" s="84"/>
      <c r="DZ1061" s="84"/>
      <c r="EA1061" s="84"/>
      <c r="EB1061" s="84"/>
      <c r="EC1061" s="84"/>
      <c r="ED1061" s="84"/>
      <c r="EE1061" s="84"/>
      <c r="EF1061" s="84"/>
      <c r="EG1061" s="84"/>
      <c r="EH1061" s="84"/>
      <c r="EI1061" s="84"/>
      <c r="EJ1061" s="84"/>
      <c r="EK1061" s="84"/>
      <c r="EL1061" s="84"/>
      <c r="EM1061" s="84"/>
      <c r="EN1061" s="84"/>
      <c r="EO1061" s="84"/>
      <c r="EP1061" s="84"/>
      <c r="EQ1061" s="84"/>
      <c r="ER1061" s="84"/>
      <c r="ES1061" s="84"/>
      <c r="ET1061" s="84"/>
      <c r="EU1061" s="84"/>
      <c r="EV1061" s="84"/>
      <c r="EW1061" s="84"/>
      <c r="EX1061" s="84"/>
      <c r="EY1061" s="84"/>
      <c r="EZ1061" s="84"/>
      <c r="FA1061" s="84"/>
      <c r="FB1061" s="84"/>
      <c r="FC1061" s="84"/>
      <c r="FD1061" s="84"/>
      <c r="FE1061" s="84"/>
      <c r="FF1061" s="84"/>
      <c r="FG1061" s="84"/>
      <c r="FH1061" s="84"/>
      <c r="FI1061" s="84"/>
      <c r="FJ1061" s="84"/>
      <c r="FK1061" s="84"/>
      <c r="FL1061" s="84"/>
      <c r="FM1061" s="84"/>
      <c r="FN1061" s="84"/>
      <c r="FO1061" s="84"/>
      <c r="FP1061" s="84"/>
      <c r="FQ1061" s="84"/>
      <c r="FR1061" s="84"/>
      <c r="FS1061" s="84"/>
      <c r="FT1061" s="84"/>
      <c r="FU1061" s="84"/>
      <c r="FV1061" s="84"/>
      <c r="FW1061" s="84"/>
      <c r="FX1061" s="84"/>
      <c r="FY1061" s="84"/>
      <c r="FZ1061" s="84"/>
      <c r="GA1061" s="84"/>
      <c r="GB1061" s="84"/>
      <c r="GC1061" s="84"/>
      <c r="GD1061" s="84"/>
      <c r="GE1061" s="84"/>
      <c r="GF1061" s="84"/>
      <c r="GG1061" s="84"/>
      <c r="GH1061" s="84"/>
      <c r="GI1061" s="84"/>
      <c r="GJ1061" s="84"/>
      <c r="GK1061" s="84"/>
      <c r="GL1061" s="84"/>
      <c r="GM1061" s="84"/>
      <c r="GN1061" s="84"/>
      <c r="GO1061" s="84"/>
      <c r="GP1061" s="84"/>
      <c r="GQ1061" s="84"/>
      <c r="GR1061" s="84"/>
      <c r="GS1061" s="84"/>
      <c r="GT1061" s="84"/>
      <c r="GU1061" s="84"/>
      <c r="GV1061" s="84"/>
      <c r="GW1061" s="84"/>
      <c r="GX1061" s="84"/>
      <c r="GY1061" s="84"/>
      <c r="GZ1061" s="84"/>
      <c r="HA1061" s="84"/>
      <c r="HB1061" s="84"/>
      <c r="HC1061" s="84"/>
      <c r="HD1061" s="84"/>
      <c r="HE1061" s="84"/>
      <c r="HF1061" s="84"/>
      <c r="HG1061" s="84"/>
      <c r="HH1061" s="84"/>
      <c r="HI1061" s="84"/>
      <c r="HJ1061" s="84"/>
      <c r="HK1061" s="84"/>
      <c r="HL1061" s="84"/>
      <c r="HM1061" s="84"/>
      <c r="HN1061" s="84"/>
      <c r="HO1061" s="84"/>
      <c r="HP1061" s="84"/>
      <c r="HQ1061" s="84"/>
      <c r="HR1061" s="84"/>
      <c r="HS1061" s="84"/>
      <c r="HT1061" s="84"/>
      <c r="HU1061" s="84"/>
      <c r="HV1061" s="84"/>
      <c r="HW1061" s="84"/>
      <c r="HX1061" s="84"/>
      <c r="HY1061" s="84"/>
      <c r="HZ1061" s="84"/>
      <c r="IA1061" s="84"/>
      <c r="IB1061" s="84"/>
      <c r="IC1061" s="84"/>
      <c r="ID1061" s="84"/>
      <c r="IE1061" s="84"/>
      <c r="IF1061" s="84"/>
      <c r="IG1061" s="84"/>
      <c r="IH1061" s="84"/>
      <c r="II1061" s="84"/>
      <c r="IJ1061" s="84"/>
      <c r="IK1061" s="84"/>
      <c r="IL1061" s="84"/>
      <c r="IM1061" s="84"/>
    </row>
    <row r="1062" spans="1:247" s="136" customFormat="1" ht="13.5" customHeight="1" x14ac:dyDescent="0.25">
      <c r="A1062" s="119"/>
      <c r="B1062" s="119"/>
      <c r="C1062" s="128"/>
      <c r="D1062" s="120" t="s">
        <v>2511</v>
      </c>
      <c r="E1062" s="129">
        <f>N1062/O1062</f>
        <v>0.49488304093567254</v>
      </c>
      <c r="F1062" s="258"/>
      <c r="G1062" s="122"/>
      <c r="H1062" s="122"/>
      <c r="I1062" s="123"/>
      <c r="J1062" s="123"/>
      <c r="K1062" s="123"/>
      <c r="L1062" s="123"/>
      <c r="M1062" s="123"/>
      <c r="N1062" s="124">
        <f>SUM(N1059:N1061)</f>
        <v>677</v>
      </c>
      <c r="O1062" s="124">
        <f>SUM(O1059:O1061)</f>
        <v>1368</v>
      </c>
      <c r="P1062" s="125"/>
      <c r="Q1062" s="124"/>
      <c r="R1062" s="127"/>
      <c r="S1062" s="127"/>
      <c r="T1062" s="127"/>
      <c r="U1062" s="126"/>
      <c r="V1062" s="126"/>
      <c r="W1062" s="126"/>
      <c r="X1062" s="127"/>
      <c r="Y1062" s="127"/>
      <c r="Z1062" s="127"/>
      <c r="AA1062" s="127"/>
      <c r="AB1062" s="127"/>
      <c r="AC1062" s="127"/>
      <c r="AD1062" s="127"/>
      <c r="AE1062" s="127"/>
      <c r="AF1062" s="127"/>
      <c r="AG1062" s="127"/>
      <c r="AH1062" s="127"/>
      <c r="AI1062" s="127"/>
      <c r="AJ1062" s="127"/>
      <c r="AK1062" s="127"/>
      <c r="AL1062" s="127"/>
      <c r="AM1062" s="127"/>
      <c r="AN1062" s="127"/>
      <c r="AO1062" s="127"/>
      <c r="AP1062" s="127"/>
      <c r="AQ1062" s="127"/>
      <c r="AR1062" s="127"/>
      <c r="AS1062" s="127"/>
      <c r="AT1062" s="127"/>
      <c r="AU1062" s="127"/>
      <c r="AV1062" s="127"/>
      <c r="AW1062" s="127"/>
      <c r="AX1062" s="127"/>
      <c r="AY1062" s="127"/>
      <c r="AZ1062" s="127"/>
      <c r="BA1062" s="127"/>
      <c r="BB1062" s="127"/>
      <c r="BC1062" s="127"/>
      <c r="BD1062" s="127"/>
      <c r="BE1062" s="127"/>
      <c r="BF1062" s="127"/>
      <c r="BG1062" s="127"/>
      <c r="BH1062" s="127"/>
      <c r="BI1062" s="127"/>
      <c r="BJ1062" s="127"/>
      <c r="BK1062" s="127"/>
      <c r="BL1062" s="127"/>
      <c r="BM1062" s="127"/>
      <c r="BN1062" s="127"/>
      <c r="BO1062" s="127"/>
      <c r="BP1062" s="127"/>
      <c r="BQ1062" s="127"/>
      <c r="BR1062" s="127"/>
      <c r="BS1062" s="127"/>
      <c r="BT1062" s="127"/>
      <c r="BU1062" s="127"/>
      <c r="BV1062" s="127"/>
      <c r="BW1062" s="127"/>
      <c r="BX1062" s="127"/>
      <c r="BY1062" s="127"/>
      <c r="BZ1062" s="127"/>
      <c r="CA1062" s="127"/>
      <c r="CB1062" s="127"/>
      <c r="CC1062" s="127"/>
      <c r="CD1062" s="127"/>
      <c r="CE1062" s="127"/>
      <c r="CF1062" s="127"/>
      <c r="CG1062" s="127"/>
      <c r="CH1062" s="127"/>
      <c r="CI1062" s="127"/>
      <c r="CJ1062" s="127"/>
      <c r="CK1062" s="127"/>
      <c r="CL1062" s="127"/>
      <c r="CM1062" s="127"/>
      <c r="CN1062" s="127"/>
      <c r="CO1062" s="127"/>
      <c r="CP1062" s="127"/>
      <c r="CQ1062" s="127"/>
      <c r="CR1062" s="127"/>
      <c r="CS1062" s="127"/>
      <c r="CT1062" s="127"/>
      <c r="CU1062" s="127"/>
      <c r="CV1062" s="127"/>
      <c r="CW1062" s="127"/>
      <c r="CX1062" s="127"/>
      <c r="CY1062" s="127"/>
      <c r="CZ1062" s="127"/>
      <c r="DA1062" s="127"/>
      <c r="DB1062" s="127"/>
      <c r="DC1062" s="127"/>
      <c r="DD1062" s="127"/>
      <c r="DE1062" s="127"/>
      <c r="DF1062" s="127"/>
      <c r="DG1062" s="127"/>
      <c r="DH1062" s="127"/>
      <c r="DI1062" s="127"/>
      <c r="DJ1062" s="127"/>
      <c r="DK1062" s="127"/>
      <c r="DL1062" s="127"/>
      <c r="DM1062" s="127"/>
      <c r="DN1062" s="127"/>
      <c r="DO1062" s="127"/>
      <c r="DP1062" s="127"/>
      <c r="DQ1062" s="127"/>
      <c r="DR1062" s="127"/>
      <c r="DS1062" s="127"/>
      <c r="DT1062" s="127"/>
      <c r="DU1062" s="127"/>
      <c r="DV1062" s="127"/>
      <c r="DW1062" s="127"/>
      <c r="DX1062" s="127"/>
      <c r="DY1062" s="127"/>
      <c r="DZ1062" s="127"/>
      <c r="EA1062" s="127"/>
      <c r="EB1062" s="127"/>
      <c r="EC1062" s="127"/>
      <c r="ED1062" s="127"/>
      <c r="EE1062" s="127"/>
      <c r="EF1062" s="127"/>
      <c r="EG1062" s="127"/>
      <c r="EH1062" s="127"/>
      <c r="EI1062" s="127"/>
      <c r="EJ1062" s="127"/>
      <c r="EK1062" s="127"/>
      <c r="EL1062" s="127"/>
      <c r="EM1062" s="127"/>
      <c r="EN1062" s="127"/>
      <c r="EO1062" s="127"/>
      <c r="EP1062" s="127"/>
      <c r="EQ1062" s="127"/>
      <c r="ER1062" s="127"/>
      <c r="ES1062" s="127"/>
      <c r="ET1062" s="127"/>
      <c r="EU1062" s="127"/>
      <c r="EV1062" s="127"/>
      <c r="EW1062" s="127"/>
      <c r="EX1062" s="127"/>
      <c r="EY1062" s="127"/>
      <c r="EZ1062" s="127"/>
      <c r="FA1062" s="127"/>
      <c r="FB1062" s="127"/>
      <c r="FC1062" s="127"/>
      <c r="FD1062" s="127"/>
      <c r="FE1062" s="127"/>
      <c r="FF1062" s="127"/>
      <c r="FG1062" s="127"/>
      <c r="FH1062" s="127"/>
      <c r="FI1062" s="127"/>
      <c r="FJ1062" s="127"/>
      <c r="FK1062" s="127"/>
      <c r="FL1062" s="127"/>
      <c r="FM1062" s="127"/>
      <c r="FN1062" s="127"/>
      <c r="FO1062" s="127"/>
      <c r="FP1062" s="127"/>
      <c r="FQ1062" s="127"/>
      <c r="FR1062" s="127"/>
      <c r="FS1062" s="127"/>
      <c r="FT1062" s="127"/>
      <c r="FU1062" s="127"/>
      <c r="FV1062" s="127"/>
      <c r="FW1062" s="127"/>
      <c r="FX1062" s="127"/>
      <c r="FY1062" s="127"/>
      <c r="FZ1062" s="127"/>
      <c r="GA1062" s="127"/>
      <c r="GB1062" s="127"/>
      <c r="GC1062" s="127"/>
      <c r="GD1062" s="127"/>
      <c r="GE1062" s="127"/>
      <c r="GF1062" s="127"/>
      <c r="GG1062" s="127"/>
      <c r="GH1062" s="127"/>
      <c r="GI1062" s="127"/>
      <c r="GJ1062" s="127"/>
      <c r="GK1062" s="127"/>
      <c r="GL1062" s="127"/>
      <c r="GM1062" s="127"/>
      <c r="GN1062" s="127"/>
      <c r="GO1062" s="127"/>
      <c r="GP1062" s="127"/>
      <c r="GQ1062" s="127"/>
      <c r="GR1062" s="127"/>
      <c r="GS1062" s="127"/>
      <c r="GT1062" s="127"/>
      <c r="GU1062" s="127"/>
      <c r="GV1062" s="127"/>
      <c r="GW1062" s="127"/>
      <c r="GX1062" s="127"/>
      <c r="GY1062" s="127"/>
      <c r="GZ1062" s="127"/>
      <c r="HA1062" s="127"/>
      <c r="HB1062" s="127"/>
      <c r="HC1062" s="127"/>
      <c r="HD1062" s="127"/>
      <c r="HE1062" s="127"/>
      <c r="HF1062" s="127"/>
      <c r="HG1062" s="127"/>
      <c r="HH1062" s="127"/>
      <c r="HI1062" s="127"/>
      <c r="HJ1062" s="127"/>
      <c r="HK1062" s="127"/>
      <c r="HL1062" s="127"/>
      <c r="HM1062" s="127"/>
      <c r="HN1062" s="127"/>
      <c r="HO1062" s="127"/>
      <c r="HP1062" s="127"/>
      <c r="HQ1062" s="127"/>
      <c r="HR1062" s="127"/>
      <c r="HS1062" s="127"/>
      <c r="HT1062" s="127"/>
      <c r="HU1062" s="127"/>
      <c r="HV1062" s="127"/>
      <c r="HW1062" s="127"/>
      <c r="HX1062" s="127"/>
      <c r="HY1062" s="127"/>
      <c r="HZ1062" s="127"/>
      <c r="IA1062" s="127"/>
      <c r="IB1062" s="127"/>
      <c r="IC1062" s="127"/>
      <c r="ID1062" s="127"/>
      <c r="IE1062" s="127"/>
      <c r="IF1062" s="127"/>
      <c r="IG1062" s="127"/>
      <c r="IH1062" s="127"/>
      <c r="II1062" s="127"/>
      <c r="IJ1062" s="127"/>
      <c r="IK1062" s="127"/>
      <c r="IL1062" s="127"/>
      <c r="IM1062" s="127"/>
    </row>
    <row r="1063" spans="1:247" s="84" customFormat="1" x14ac:dyDescent="0.25">
      <c r="A1063" s="140" t="s">
        <v>2016</v>
      </c>
      <c r="B1063" s="140" t="s">
        <v>2017</v>
      </c>
      <c r="C1063" s="238" t="s">
        <v>2018</v>
      </c>
      <c r="D1063" s="140" t="s">
        <v>2019</v>
      </c>
      <c r="E1063" s="87">
        <v>0.3483</v>
      </c>
      <c r="F1063" s="196"/>
      <c r="G1063" s="82" t="str">
        <f t="shared" si="83"/>
        <v/>
      </c>
      <c r="H1063" s="82" t="str">
        <f t="shared" si="84"/>
        <v>X</v>
      </c>
      <c r="I1063" s="83"/>
      <c r="J1063" s="83"/>
      <c r="K1063" s="83"/>
      <c r="L1063" s="83"/>
      <c r="M1063" s="83"/>
      <c r="N1063" s="84">
        <v>62</v>
      </c>
      <c r="O1063" s="84">
        <v>178</v>
      </c>
      <c r="P1063" s="85">
        <v>43922</v>
      </c>
      <c r="U1063" s="80"/>
      <c r="V1063" s="80"/>
      <c r="W1063" s="80"/>
    </row>
    <row r="1064" spans="1:247" s="84" customFormat="1" x14ac:dyDescent="0.25">
      <c r="A1064" s="140" t="s">
        <v>2016</v>
      </c>
      <c r="B1064" s="140" t="s">
        <v>2017</v>
      </c>
      <c r="C1064" s="238" t="s">
        <v>2020</v>
      </c>
      <c r="D1064" s="140" t="s">
        <v>2614</v>
      </c>
      <c r="E1064" s="87">
        <v>0.24460000000000001</v>
      </c>
      <c r="F1064" s="196"/>
      <c r="G1064" s="82" t="str">
        <f t="shared" si="83"/>
        <v/>
      </c>
      <c r="H1064" s="82" t="str">
        <f t="shared" si="84"/>
        <v/>
      </c>
      <c r="I1064" s="83"/>
      <c r="J1064" s="83"/>
      <c r="K1064" s="83"/>
      <c r="L1064" s="83"/>
      <c r="M1064" s="83"/>
      <c r="N1064" s="84">
        <v>79</v>
      </c>
      <c r="O1064" s="84">
        <v>323</v>
      </c>
      <c r="P1064" s="85">
        <v>43922</v>
      </c>
      <c r="U1064" s="80"/>
      <c r="V1064" s="80"/>
      <c r="W1064" s="80"/>
    </row>
    <row r="1065" spans="1:247" s="84" customFormat="1" x14ac:dyDescent="0.25">
      <c r="A1065" s="140" t="s">
        <v>2016</v>
      </c>
      <c r="B1065" s="140" t="s">
        <v>2017</v>
      </c>
      <c r="C1065" s="238" t="s">
        <v>2021</v>
      </c>
      <c r="D1065" s="140" t="s">
        <v>2022</v>
      </c>
      <c r="E1065" s="87">
        <v>0.23599999999999999</v>
      </c>
      <c r="F1065" s="196"/>
      <c r="G1065" s="82" t="str">
        <f t="shared" si="83"/>
        <v/>
      </c>
      <c r="H1065" s="82" t="str">
        <f t="shared" si="84"/>
        <v/>
      </c>
      <c r="I1065" s="83"/>
      <c r="J1065" s="83"/>
      <c r="K1065" s="83"/>
      <c r="L1065" s="83"/>
      <c r="M1065" s="83"/>
      <c r="N1065" s="84">
        <v>84</v>
      </c>
      <c r="O1065" s="84">
        <v>356</v>
      </c>
      <c r="P1065" s="85">
        <v>43922</v>
      </c>
      <c r="U1065" s="80"/>
      <c r="V1065" s="80"/>
      <c r="W1065" s="80"/>
    </row>
    <row r="1066" spans="1:247" s="127" customFormat="1" x14ac:dyDescent="0.25">
      <c r="A1066" s="139"/>
      <c r="B1066" s="139"/>
      <c r="C1066" s="131"/>
      <c r="D1066" s="120" t="s">
        <v>2511</v>
      </c>
      <c r="E1066" s="129">
        <f>N1066/O1066</f>
        <v>0.26254375729288215</v>
      </c>
      <c r="F1066" s="258"/>
      <c r="G1066" s="122"/>
      <c r="H1066" s="122"/>
      <c r="I1066" s="123"/>
      <c r="J1066" s="123"/>
      <c r="K1066" s="123"/>
      <c r="L1066" s="123"/>
      <c r="M1066" s="123"/>
      <c r="N1066" s="124">
        <f>SUM(N1063:N1065)</f>
        <v>225</v>
      </c>
      <c r="O1066" s="124">
        <f>SUM(O1063:O1065)</f>
        <v>857</v>
      </c>
      <c r="P1066" s="125"/>
      <c r="Q1066" s="124"/>
      <c r="U1066" s="126"/>
      <c r="V1066" s="126"/>
      <c r="W1066" s="126"/>
    </row>
    <row r="1067" spans="1:247" s="84" customFormat="1" x14ac:dyDescent="0.25">
      <c r="A1067" s="79" t="s">
        <v>2023</v>
      </c>
      <c r="B1067" s="108" t="s">
        <v>2463</v>
      </c>
      <c r="C1067" s="79" t="s">
        <v>2024</v>
      </c>
      <c r="D1067" s="108" t="s">
        <v>2405</v>
      </c>
      <c r="E1067" s="80">
        <v>0.37290000000000001</v>
      </c>
      <c r="F1067" s="196"/>
      <c r="G1067" s="82" t="str">
        <f t="shared" si="83"/>
        <v/>
      </c>
      <c r="H1067" s="82" t="str">
        <f t="shared" si="84"/>
        <v>X</v>
      </c>
      <c r="I1067" s="83"/>
      <c r="J1067" s="83"/>
      <c r="K1067" s="83"/>
      <c r="L1067" s="83"/>
      <c r="M1067" s="83"/>
      <c r="N1067" s="84">
        <v>66</v>
      </c>
      <c r="O1067" s="84">
        <v>177</v>
      </c>
      <c r="P1067" s="85">
        <v>43994</v>
      </c>
      <c r="U1067" s="80"/>
      <c r="V1067" s="80"/>
      <c r="W1067" s="80"/>
    </row>
    <row r="1068" spans="1:247" s="84" customFormat="1" x14ac:dyDescent="0.25">
      <c r="A1068" s="79" t="s">
        <v>2023</v>
      </c>
      <c r="B1068" s="108" t="s">
        <v>2463</v>
      </c>
      <c r="C1068" s="79" t="s">
        <v>2025</v>
      </c>
      <c r="D1068" s="108" t="s">
        <v>2406</v>
      </c>
      <c r="E1068" s="80">
        <v>0.3866</v>
      </c>
      <c r="F1068" s="196"/>
      <c r="G1068" s="82" t="str">
        <f t="shared" si="83"/>
        <v/>
      </c>
      <c r="H1068" s="82" t="str">
        <f t="shared" si="84"/>
        <v>X</v>
      </c>
      <c r="I1068" s="83"/>
      <c r="J1068" s="83"/>
      <c r="K1068" s="83"/>
      <c r="L1068" s="83"/>
      <c r="M1068" s="83"/>
      <c r="N1068" s="84">
        <v>104</v>
      </c>
      <c r="O1068" s="84">
        <v>269</v>
      </c>
      <c r="P1068" s="85">
        <v>43994</v>
      </c>
      <c r="U1068" s="80"/>
      <c r="V1068" s="80"/>
      <c r="W1068" s="80"/>
    </row>
    <row r="1069" spans="1:247" s="84" customFormat="1" x14ac:dyDescent="0.25">
      <c r="A1069" s="79" t="s">
        <v>2023</v>
      </c>
      <c r="B1069" s="108" t="s">
        <v>2463</v>
      </c>
      <c r="C1069" s="79" t="s">
        <v>2026</v>
      </c>
      <c r="D1069" s="108" t="s">
        <v>2407</v>
      </c>
      <c r="E1069" s="80">
        <v>0.44240000000000002</v>
      </c>
      <c r="F1069" s="196"/>
      <c r="G1069" s="82" t="str">
        <f t="shared" si="83"/>
        <v>X</v>
      </c>
      <c r="H1069" s="82" t="str">
        <f t="shared" si="84"/>
        <v/>
      </c>
      <c r="I1069" s="83"/>
      <c r="J1069" s="83"/>
      <c r="K1069" s="83"/>
      <c r="L1069" s="83"/>
      <c r="M1069" s="83"/>
      <c r="N1069" s="84">
        <v>96</v>
      </c>
      <c r="O1069" s="84">
        <v>217</v>
      </c>
      <c r="P1069" s="85">
        <v>43994</v>
      </c>
      <c r="U1069" s="80"/>
      <c r="V1069" s="80"/>
      <c r="W1069" s="80"/>
    </row>
    <row r="1070" spans="1:247" s="127" customFormat="1" x14ac:dyDescent="0.25">
      <c r="A1070" s="119"/>
      <c r="B1070" s="120"/>
      <c r="C1070" s="119"/>
      <c r="D1070" s="120" t="s">
        <v>2511</v>
      </c>
      <c r="E1070" s="121">
        <f>N1070/O1070</f>
        <v>0.40120663650075417</v>
      </c>
      <c r="F1070" s="258"/>
      <c r="G1070" s="122"/>
      <c r="H1070" s="122"/>
      <c r="I1070" s="123"/>
      <c r="J1070" s="123"/>
      <c r="K1070" s="123"/>
      <c r="L1070" s="123"/>
      <c r="M1070" s="123"/>
      <c r="N1070" s="124">
        <f>SUM(N1067:N1069)</f>
        <v>266</v>
      </c>
      <c r="O1070" s="124">
        <f>SUM(O1067:O1069)</f>
        <v>663</v>
      </c>
      <c r="P1070" s="125"/>
      <c r="Q1070" s="124"/>
      <c r="U1070" s="126"/>
      <c r="V1070" s="126"/>
      <c r="W1070" s="126"/>
    </row>
    <row r="1071" spans="1:247" s="84" customFormat="1" x14ac:dyDescent="0.25">
      <c r="A1071" s="79" t="s">
        <v>340</v>
      </c>
      <c r="B1071" s="79" t="s">
        <v>643</v>
      </c>
      <c r="C1071" s="86" t="s">
        <v>644</v>
      </c>
      <c r="D1071" s="90" t="s">
        <v>657</v>
      </c>
      <c r="E1071" s="87">
        <v>0.42170000000000002</v>
      </c>
      <c r="F1071" s="196"/>
      <c r="G1071" s="82" t="str">
        <f t="shared" si="83"/>
        <v>X</v>
      </c>
      <c r="H1071" s="82" t="str">
        <f t="shared" si="84"/>
        <v/>
      </c>
      <c r="I1071" s="83"/>
      <c r="J1071" s="83"/>
      <c r="K1071" s="83"/>
      <c r="L1071" s="83"/>
      <c r="M1071" s="83"/>
      <c r="N1071" s="228">
        <v>148</v>
      </c>
      <c r="O1071" s="228">
        <v>351</v>
      </c>
      <c r="P1071" s="85">
        <v>43922</v>
      </c>
      <c r="U1071" s="80"/>
      <c r="V1071" s="80"/>
      <c r="W1071" s="80"/>
    </row>
    <row r="1072" spans="1:247" s="84" customFormat="1" x14ac:dyDescent="0.25">
      <c r="A1072" s="79" t="s">
        <v>340</v>
      </c>
      <c r="B1072" s="79" t="s">
        <v>643</v>
      </c>
      <c r="C1072" s="86" t="s">
        <v>645</v>
      </c>
      <c r="D1072" s="90" t="s">
        <v>658</v>
      </c>
      <c r="E1072" s="87">
        <v>0.39350000000000002</v>
      </c>
      <c r="F1072" s="196"/>
      <c r="G1072" s="82" t="str">
        <f t="shared" si="83"/>
        <v/>
      </c>
      <c r="H1072" s="82" t="str">
        <f t="shared" si="84"/>
        <v>X</v>
      </c>
      <c r="I1072" s="83"/>
      <c r="J1072" s="83"/>
      <c r="K1072" s="83"/>
      <c r="L1072" s="83"/>
      <c r="M1072" s="83"/>
      <c r="N1072" s="228">
        <v>157</v>
      </c>
      <c r="O1072" s="228">
        <v>399</v>
      </c>
      <c r="P1072" s="85">
        <v>43922</v>
      </c>
      <c r="U1072" s="80"/>
      <c r="V1072" s="80"/>
      <c r="W1072" s="80"/>
    </row>
    <row r="1073" spans="1:247" s="84" customFormat="1" x14ac:dyDescent="0.25">
      <c r="A1073" s="79" t="s">
        <v>340</v>
      </c>
      <c r="B1073" s="79" t="s">
        <v>643</v>
      </c>
      <c r="C1073" s="86" t="s">
        <v>646</v>
      </c>
      <c r="D1073" s="90" t="s">
        <v>659</v>
      </c>
      <c r="E1073" s="87">
        <v>0.45119999999999999</v>
      </c>
      <c r="F1073" s="196"/>
      <c r="G1073" s="82" t="str">
        <f t="shared" si="83"/>
        <v>X</v>
      </c>
      <c r="H1073" s="82" t="str">
        <f t="shared" si="84"/>
        <v/>
      </c>
      <c r="I1073" s="83"/>
      <c r="J1073" s="83"/>
      <c r="K1073" s="83"/>
      <c r="L1073" s="83"/>
      <c r="M1073" s="83"/>
      <c r="N1073" s="228">
        <v>171</v>
      </c>
      <c r="O1073" s="228">
        <v>379</v>
      </c>
      <c r="P1073" s="85">
        <v>43922</v>
      </c>
      <c r="U1073" s="80"/>
      <c r="V1073" s="80"/>
      <c r="W1073" s="80"/>
    </row>
    <row r="1074" spans="1:247" s="84" customFormat="1" x14ac:dyDescent="0.25">
      <c r="A1074" s="79" t="s">
        <v>340</v>
      </c>
      <c r="B1074" s="79" t="s">
        <v>643</v>
      </c>
      <c r="C1074" s="86" t="s">
        <v>676</v>
      </c>
      <c r="D1074" s="90" t="s">
        <v>80</v>
      </c>
      <c r="E1074" s="87">
        <v>0.61639999999999995</v>
      </c>
      <c r="F1074" s="196"/>
      <c r="G1074" s="82" t="str">
        <f t="shared" si="83"/>
        <v>X</v>
      </c>
      <c r="H1074" s="82" t="str">
        <f t="shared" si="84"/>
        <v/>
      </c>
      <c r="I1074" s="83"/>
      <c r="J1074" s="83"/>
      <c r="K1074" s="83"/>
      <c r="L1074" s="83"/>
      <c r="M1074" s="83"/>
      <c r="N1074" s="228">
        <v>45</v>
      </c>
      <c r="O1074" s="229">
        <v>73</v>
      </c>
      <c r="P1074" s="85">
        <v>43922</v>
      </c>
      <c r="U1074" s="80"/>
      <c r="V1074" s="80"/>
      <c r="W1074" s="80"/>
    </row>
    <row r="1075" spans="1:247" s="84" customFormat="1" x14ac:dyDescent="0.25">
      <c r="A1075" s="79" t="s">
        <v>340</v>
      </c>
      <c r="B1075" s="79" t="s">
        <v>643</v>
      </c>
      <c r="C1075" s="86" t="s">
        <v>647</v>
      </c>
      <c r="D1075" s="90" t="s">
        <v>660</v>
      </c>
      <c r="E1075" s="87">
        <v>0.38829999999999998</v>
      </c>
      <c r="F1075" s="196"/>
      <c r="G1075" s="82" t="str">
        <f t="shared" si="83"/>
        <v/>
      </c>
      <c r="H1075" s="82" t="str">
        <f t="shared" si="84"/>
        <v>X</v>
      </c>
      <c r="I1075" s="83"/>
      <c r="J1075" s="83"/>
      <c r="K1075" s="83"/>
      <c r="L1075" s="83"/>
      <c r="M1075" s="83"/>
      <c r="N1075" s="228">
        <v>139</v>
      </c>
      <c r="O1075" s="228">
        <v>358</v>
      </c>
      <c r="P1075" s="85">
        <v>43922</v>
      </c>
      <c r="U1075" s="80"/>
      <c r="V1075" s="80"/>
      <c r="W1075" s="80"/>
    </row>
    <row r="1076" spans="1:247" s="84" customFormat="1" x14ac:dyDescent="0.25">
      <c r="A1076" s="79" t="s">
        <v>340</v>
      </c>
      <c r="B1076" s="79" t="s">
        <v>643</v>
      </c>
      <c r="C1076" s="86" t="s">
        <v>648</v>
      </c>
      <c r="D1076" s="90" t="s">
        <v>661</v>
      </c>
      <c r="E1076" s="87">
        <v>0.56540000000000001</v>
      </c>
      <c r="F1076" s="196"/>
      <c r="G1076" s="82" t="str">
        <f t="shared" si="83"/>
        <v>X</v>
      </c>
      <c r="H1076" s="82" t="str">
        <f t="shared" si="84"/>
        <v/>
      </c>
      <c r="I1076" s="83"/>
      <c r="J1076" s="83"/>
      <c r="K1076" s="83"/>
      <c r="L1076" s="83"/>
      <c r="M1076" s="83"/>
      <c r="N1076" s="228">
        <v>160</v>
      </c>
      <c r="O1076" s="228">
        <v>283</v>
      </c>
      <c r="P1076" s="85">
        <v>43922</v>
      </c>
      <c r="U1076" s="80"/>
      <c r="V1076" s="80"/>
      <c r="W1076" s="80"/>
    </row>
    <row r="1077" spans="1:247" s="84" customFormat="1" x14ac:dyDescent="0.25">
      <c r="A1077" s="79" t="s">
        <v>340</v>
      </c>
      <c r="B1077" s="79" t="s">
        <v>643</v>
      </c>
      <c r="C1077" s="86" t="s">
        <v>649</v>
      </c>
      <c r="D1077" s="90" t="s">
        <v>662</v>
      </c>
      <c r="E1077" s="87">
        <v>0.35580000000000001</v>
      </c>
      <c r="F1077" s="196"/>
      <c r="G1077" s="82" t="str">
        <f t="shared" si="83"/>
        <v/>
      </c>
      <c r="H1077" s="82" t="str">
        <f t="shared" si="84"/>
        <v>X</v>
      </c>
      <c r="I1077" s="83"/>
      <c r="J1077" s="83"/>
      <c r="K1077" s="83"/>
      <c r="L1077" s="83"/>
      <c r="M1077" s="83"/>
      <c r="N1077" s="228">
        <v>132</v>
      </c>
      <c r="O1077" s="228">
        <v>371</v>
      </c>
      <c r="P1077" s="85">
        <v>43922</v>
      </c>
      <c r="U1077" s="80"/>
      <c r="V1077" s="80"/>
      <c r="W1077" s="80"/>
    </row>
    <row r="1078" spans="1:247" s="84" customFormat="1" x14ac:dyDescent="0.25">
      <c r="A1078" s="79" t="s">
        <v>340</v>
      </c>
      <c r="B1078" s="79" t="s">
        <v>643</v>
      </c>
      <c r="C1078" s="86" t="s">
        <v>652</v>
      </c>
      <c r="D1078" s="90" t="s">
        <v>665</v>
      </c>
      <c r="E1078" s="87">
        <v>0.48959999999999998</v>
      </c>
      <c r="F1078" s="196"/>
      <c r="G1078" s="82" t="str">
        <f t="shared" si="83"/>
        <v>X</v>
      </c>
      <c r="H1078" s="82" t="str">
        <f t="shared" si="84"/>
        <v/>
      </c>
      <c r="I1078" s="83"/>
      <c r="J1078" s="83"/>
      <c r="K1078" s="83"/>
      <c r="L1078" s="83"/>
      <c r="M1078" s="83"/>
      <c r="N1078" s="228">
        <v>283</v>
      </c>
      <c r="O1078" s="228">
        <v>578</v>
      </c>
      <c r="P1078" s="85">
        <v>43922</v>
      </c>
      <c r="U1078" s="80"/>
      <c r="V1078" s="80"/>
      <c r="W1078" s="80"/>
      <c r="BB1078" s="88"/>
      <c r="BC1078" s="88"/>
    </row>
    <row r="1079" spans="1:247" s="84" customFormat="1" x14ac:dyDescent="0.25">
      <c r="A1079" s="79" t="s">
        <v>340</v>
      </c>
      <c r="B1079" s="79" t="s">
        <v>643</v>
      </c>
      <c r="C1079" s="86" t="s">
        <v>653</v>
      </c>
      <c r="D1079" s="90" t="s">
        <v>666</v>
      </c>
      <c r="E1079" s="87">
        <v>0.57250000000000001</v>
      </c>
      <c r="F1079" s="196"/>
      <c r="G1079" s="82" t="str">
        <f t="shared" si="83"/>
        <v>X</v>
      </c>
      <c r="H1079" s="82" t="str">
        <f t="shared" si="84"/>
        <v/>
      </c>
      <c r="I1079" s="83"/>
      <c r="J1079" s="83"/>
      <c r="K1079" s="83"/>
      <c r="L1079" s="83"/>
      <c r="M1079" s="83"/>
      <c r="N1079" s="228">
        <v>225</v>
      </c>
      <c r="O1079" s="228">
        <v>393</v>
      </c>
      <c r="P1079" s="85">
        <v>43922</v>
      </c>
      <c r="U1079" s="80"/>
      <c r="V1079" s="80"/>
      <c r="W1079" s="80"/>
      <c r="BB1079" s="88"/>
      <c r="BC1079" s="88"/>
      <c r="BD1079" s="88"/>
      <c r="BE1079" s="88"/>
    </row>
    <row r="1080" spans="1:247" s="84" customFormat="1" x14ac:dyDescent="0.25">
      <c r="A1080" s="79" t="s">
        <v>340</v>
      </c>
      <c r="B1080" s="79" t="s">
        <v>643</v>
      </c>
      <c r="C1080" s="86" t="s">
        <v>655</v>
      </c>
      <c r="D1080" s="90" t="s">
        <v>668</v>
      </c>
      <c r="E1080" s="87">
        <v>0.4597</v>
      </c>
      <c r="F1080" s="196"/>
      <c r="G1080" s="82" t="str">
        <f t="shared" si="83"/>
        <v>X</v>
      </c>
      <c r="H1080" s="82" t="str">
        <f t="shared" si="84"/>
        <v/>
      </c>
      <c r="I1080" s="83"/>
      <c r="J1080" s="83"/>
      <c r="K1080" s="83"/>
      <c r="L1080" s="83"/>
      <c r="M1080" s="83"/>
      <c r="N1080" s="228">
        <v>188</v>
      </c>
      <c r="O1080" s="228">
        <v>409</v>
      </c>
      <c r="P1080" s="85">
        <v>43922</v>
      </c>
      <c r="U1080" s="80"/>
      <c r="V1080" s="80"/>
      <c r="W1080" s="80"/>
      <c r="BB1080" s="88"/>
      <c r="BC1080" s="88"/>
      <c r="BD1080" s="88"/>
      <c r="BE1080" s="88"/>
      <c r="BF1080" s="88"/>
      <c r="BG1080" s="88"/>
      <c r="BH1080" s="88"/>
      <c r="BI1080" s="88"/>
      <c r="BJ1080" s="88"/>
      <c r="BK1080" s="88"/>
      <c r="BL1080" s="88"/>
      <c r="BM1080" s="88"/>
      <c r="BN1080" s="88"/>
      <c r="BO1080" s="88"/>
      <c r="BP1080" s="88"/>
      <c r="BQ1080" s="88"/>
      <c r="BR1080" s="88"/>
      <c r="BS1080" s="88"/>
      <c r="BT1080" s="88"/>
      <c r="BU1080" s="88"/>
      <c r="BV1080" s="88"/>
      <c r="BW1080" s="88"/>
      <c r="BX1080" s="88"/>
      <c r="BY1080" s="88"/>
      <c r="BZ1080" s="88"/>
      <c r="CA1080" s="88"/>
      <c r="CB1080" s="88"/>
      <c r="CC1080" s="88"/>
      <c r="CD1080" s="88"/>
      <c r="CE1080" s="88"/>
      <c r="CF1080" s="88"/>
      <c r="CG1080" s="88"/>
      <c r="CH1080" s="88"/>
      <c r="CI1080" s="88"/>
      <c r="CJ1080" s="88"/>
      <c r="CK1080" s="88"/>
      <c r="CL1080" s="88"/>
      <c r="CM1080" s="88"/>
      <c r="CN1080" s="88"/>
      <c r="CO1080" s="88"/>
      <c r="CP1080" s="88"/>
      <c r="CQ1080" s="88"/>
      <c r="CR1080" s="88"/>
      <c r="CS1080" s="88"/>
      <c r="CT1080" s="88"/>
      <c r="CU1080" s="88"/>
      <c r="CV1080" s="88"/>
      <c r="CW1080" s="88"/>
      <c r="CX1080" s="88"/>
      <c r="CY1080" s="88"/>
      <c r="CZ1080" s="88"/>
      <c r="DA1080" s="88"/>
      <c r="DB1080" s="88"/>
      <c r="DC1080" s="88"/>
      <c r="DD1080" s="88"/>
      <c r="DE1080" s="88"/>
      <c r="DF1080" s="88"/>
      <c r="DG1080" s="88"/>
      <c r="DH1080" s="88"/>
      <c r="DI1080" s="88"/>
      <c r="DJ1080" s="88"/>
      <c r="DK1080" s="88"/>
      <c r="DL1080" s="88"/>
      <c r="DM1080" s="88"/>
      <c r="DN1080" s="88"/>
      <c r="DO1080" s="88"/>
      <c r="DP1080" s="88"/>
      <c r="DQ1080" s="88"/>
      <c r="DR1080" s="88"/>
      <c r="DS1080" s="88"/>
      <c r="DT1080" s="88"/>
      <c r="DU1080" s="88"/>
      <c r="DV1080" s="88"/>
      <c r="DW1080" s="88"/>
      <c r="DX1080" s="88"/>
      <c r="DY1080" s="88"/>
      <c r="DZ1080" s="88"/>
      <c r="EA1080" s="88"/>
      <c r="EB1080" s="88"/>
      <c r="EC1080" s="88"/>
      <c r="ED1080" s="88"/>
      <c r="EE1080" s="88"/>
      <c r="EF1080" s="88"/>
      <c r="EG1080" s="88"/>
      <c r="EH1080" s="88"/>
      <c r="EI1080" s="88"/>
      <c r="EJ1080" s="88"/>
      <c r="EK1080" s="88"/>
      <c r="EL1080" s="88"/>
      <c r="EM1080" s="88"/>
      <c r="EN1080" s="88"/>
      <c r="EO1080" s="88"/>
      <c r="EP1080" s="88"/>
      <c r="EQ1080" s="88"/>
      <c r="ER1080" s="88"/>
      <c r="ES1080" s="88"/>
      <c r="ET1080" s="88"/>
      <c r="EU1080" s="88"/>
      <c r="EV1080" s="88"/>
      <c r="EW1080" s="88"/>
      <c r="EX1080" s="88"/>
      <c r="EY1080" s="88"/>
      <c r="EZ1080" s="88"/>
      <c r="FA1080" s="88"/>
      <c r="FB1080" s="88"/>
      <c r="FC1080" s="88"/>
      <c r="FD1080" s="88"/>
      <c r="FE1080" s="88"/>
      <c r="FF1080" s="88"/>
      <c r="FG1080" s="88"/>
      <c r="FH1080" s="88"/>
      <c r="FI1080" s="88"/>
      <c r="FJ1080" s="88"/>
      <c r="FK1080" s="88"/>
      <c r="FL1080" s="88"/>
      <c r="FM1080" s="88"/>
      <c r="FN1080" s="88"/>
      <c r="FO1080" s="88"/>
      <c r="FP1080" s="88"/>
      <c r="FQ1080" s="88"/>
      <c r="FR1080" s="88"/>
      <c r="FS1080" s="88"/>
      <c r="FT1080" s="88"/>
      <c r="FU1080" s="88"/>
      <c r="FV1080" s="88"/>
      <c r="FW1080" s="88"/>
      <c r="FX1080" s="88"/>
      <c r="FY1080" s="88"/>
      <c r="FZ1080" s="88"/>
      <c r="GA1080" s="88"/>
      <c r="GB1080" s="88"/>
      <c r="GC1080" s="88"/>
      <c r="GD1080" s="88"/>
      <c r="GE1080" s="88"/>
      <c r="GF1080" s="88"/>
      <c r="GG1080" s="88"/>
      <c r="GH1080" s="88"/>
      <c r="GI1080" s="88"/>
      <c r="GJ1080" s="88"/>
      <c r="GK1080" s="88"/>
      <c r="GL1080" s="88"/>
      <c r="GM1080" s="88"/>
      <c r="GN1080" s="88"/>
      <c r="GO1080" s="88"/>
      <c r="GP1080" s="88"/>
      <c r="GQ1080" s="88"/>
      <c r="GR1080" s="88"/>
      <c r="GS1080" s="88"/>
      <c r="GT1080" s="88"/>
      <c r="GU1080" s="88"/>
      <c r="GV1080" s="88"/>
      <c r="GW1080" s="88"/>
      <c r="GX1080" s="88"/>
      <c r="GY1080" s="88"/>
      <c r="GZ1080" s="88"/>
      <c r="HA1080" s="88"/>
      <c r="HB1080" s="88"/>
      <c r="HC1080" s="88"/>
      <c r="HD1080" s="88"/>
      <c r="HE1080" s="88"/>
      <c r="HF1080" s="88"/>
      <c r="HG1080" s="88"/>
      <c r="HH1080" s="88"/>
      <c r="HI1080" s="88"/>
      <c r="HJ1080" s="88"/>
      <c r="HK1080" s="88"/>
      <c r="HL1080" s="88"/>
      <c r="HM1080" s="88"/>
      <c r="HN1080" s="88"/>
      <c r="HO1080" s="88"/>
      <c r="HP1080" s="88"/>
      <c r="HQ1080" s="88"/>
      <c r="HR1080" s="88"/>
      <c r="HS1080" s="88"/>
      <c r="HT1080" s="88"/>
      <c r="HU1080" s="88"/>
      <c r="HV1080" s="88"/>
      <c r="HW1080" s="88"/>
      <c r="HX1080" s="88"/>
      <c r="HY1080" s="88"/>
      <c r="HZ1080" s="88"/>
      <c r="IA1080" s="88"/>
      <c r="IB1080" s="88"/>
      <c r="IC1080" s="88"/>
      <c r="ID1080" s="88"/>
      <c r="IE1080" s="88"/>
      <c r="IF1080" s="88"/>
      <c r="IG1080" s="88"/>
      <c r="IH1080" s="88"/>
      <c r="II1080" s="88"/>
      <c r="IJ1080" s="88"/>
      <c r="IK1080" s="88"/>
      <c r="IL1080" s="88"/>
      <c r="IM1080" s="88"/>
    </row>
    <row r="1081" spans="1:247" s="84" customFormat="1" x14ac:dyDescent="0.25">
      <c r="A1081" s="79" t="s">
        <v>340</v>
      </c>
      <c r="B1081" s="79" t="s">
        <v>643</v>
      </c>
      <c r="C1081" s="86" t="s">
        <v>656</v>
      </c>
      <c r="D1081" s="90" t="s">
        <v>669</v>
      </c>
      <c r="E1081" s="87">
        <v>0.55349999999999999</v>
      </c>
      <c r="F1081" s="196"/>
      <c r="G1081" s="82" t="str">
        <f t="shared" si="83"/>
        <v>X</v>
      </c>
      <c r="H1081" s="82" t="str">
        <f t="shared" si="84"/>
        <v/>
      </c>
      <c r="I1081" s="83"/>
      <c r="J1081" s="83"/>
      <c r="K1081" s="83"/>
      <c r="L1081" s="83"/>
      <c r="M1081" s="83"/>
      <c r="N1081" s="228">
        <v>269</v>
      </c>
      <c r="O1081" s="228">
        <v>486</v>
      </c>
      <c r="P1081" s="85">
        <v>43922</v>
      </c>
      <c r="U1081" s="80"/>
      <c r="V1081" s="80"/>
      <c r="W1081" s="80"/>
      <c r="BB1081" s="88"/>
      <c r="BC1081" s="88"/>
      <c r="BD1081" s="88"/>
      <c r="BE1081" s="88"/>
      <c r="BF1081" s="88"/>
      <c r="BG1081" s="88"/>
      <c r="BH1081" s="88"/>
      <c r="BI1081" s="88"/>
      <c r="BJ1081" s="88"/>
      <c r="BK1081" s="88"/>
      <c r="BL1081" s="88"/>
      <c r="BM1081" s="88"/>
      <c r="BN1081" s="88"/>
      <c r="BO1081" s="88"/>
      <c r="BP1081" s="88"/>
      <c r="BQ1081" s="88"/>
      <c r="BR1081" s="88"/>
      <c r="BS1081" s="88"/>
      <c r="BT1081" s="88"/>
      <c r="BU1081" s="88"/>
      <c r="BV1081" s="88"/>
      <c r="BW1081" s="88"/>
      <c r="BX1081" s="88"/>
      <c r="BY1081" s="88"/>
      <c r="BZ1081" s="88"/>
      <c r="CA1081" s="88"/>
      <c r="CB1081" s="88"/>
      <c r="CC1081" s="88"/>
      <c r="CD1081" s="88"/>
      <c r="CE1081" s="88"/>
      <c r="CF1081" s="88"/>
      <c r="CG1081" s="88"/>
      <c r="CH1081" s="88"/>
      <c r="CI1081" s="88"/>
      <c r="CJ1081" s="88"/>
      <c r="CK1081" s="88"/>
      <c r="CL1081" s="88"/>
      <c r="CM1081" s="88"/>
      <c r="CN1081" s="88"/>
      <c r="CO1081" s="88"/>
      <c r="CP1081" s="88"/>
      <c r="CQ1081" s="88"/>
      <c r="CR1081" s="88"/>
      <c r="CS1081" s="88"/>
      <c r="CT1081" s="88"/>
      <c r="CU1081" s="88"/>
      <c r="CV1081" s="88"/>
      <c r="CW1081" s="88"/>
      <c r="CX1081" s="88"/>
      <c r="CY1081" s="88"/>
      <c r="CZ1081" s="88"/>
      <c r="DA1081" s="88"/>
      <c r="DB1081" s="88"/>
      <c r="DC1081" s="88"/>
      <c r="DD1081" s="88"/>
      <c r="DE1081" s="88"/>
      <c r="DF1081" s="88"/>
      <c r="DG1081" s="88"/>
      <c r="DH1081" s="88"/>
      <c r="DI1081" s="88"/>
      <c r="DJ1081" s="88"/>
      <c r="DK1081" s="88"/>
      <c r="DL1081" s="88"/>
      <c r="DM1081" s="88"/>
      <c r="DN1081" s="88"/>
      <c r="DO1081" s="88"/>
      <c r="DP1081" s="88"/>
      <c r="DQ1081" s="88"/>
      <c r="DR1081" s="88"/>
      <c r="DS1081" s="88"/>
      <c r="DT1081" s="88"/>
      <c r="DU1081" s="88"/>
      <c r="DV1081" s="88"/>
      <c r="DW1081" s="88"/>
      <c r="DX1081" s="88"/>
      <c r="DY1081" s="88"/>
      <c r="DZ1081" s="88"/>
      <c r="EA1081" s="88"/>
      <c r="EB1081" s="88"/>
      <c r="EC1081" s="88"/>
      <c r="ED1081" s="88"/>
      <c r="EE1081" s="88"/>
      <c r="EF1081" s="88"/>
      <c r="EG1081" s="88"/>
      <c r="EH1081" s="88"/>
      <c r="EI1081" s="88"/>
      <c r="EJ1081" s="88"/>
      <c r="EK1081" s="88"/>
      <c r="EL1081" s="88"/>
      <c r="EM1081" s="88"/>
      <c r="EN1081" s="88"/>
      <c r="EO1081" s="88"/>
      <c r="EP1081" s="88"/>
      <c r="EQ1081" s="88"/>
      <c r="ER1081" s="88"/>
      <c r="ES1081" s="88"/>
      <c r="ET1081" s="88"/>
      <c r="EU1081" s="88"/>
      <c r="EV1081" s="88"/>
      <c r="EW1081" s="88"/>
      <c r="EX1081" s="88"/>
      <c r="EY1081" s="88"/>
      <c r="EZ1081" s="88"/>
      <c r="FA1081" s="88"/>
      <c r="FB1081" s="88"/>
      <c r="FC1081" s="88"/>
      <c r="FD1081" s="88"/>
      <c r="FE1081" s="88"/>
      <c r="FF1081" s="88"/>
      <c r="FG1081" s="88"/>
      <c r="FH1081" s="88"/>
      <c r="FI1081" s="88"/>
      <c r="FJ1081" s="88"/>
      <c r="FK1081" s="88"/>
      <c r="FL1081" s="88"/>
      <c r="FM1081" s="88"/>
      <c r="FN1081" s="88"/>
      <c r="FO1081" s="88"/>
      <c r="FP1081" s="88"/>
      <c r="FQ1081" s="88"/>
      <c r="FR1081" s="88"/>
      <c r="FS1081" s="88"/>
      <c r="FT1081" s="88"/>
      <c r="FU1081" s="88"/>
      <c r="FV1081" s="88"/>
      <c r="FW1081" s="88"/>
      <c r="FX1081" s="88"/>
      <c r="FY1081" s="88"/>
      <c r="FZ1081" s="88"/>
      <c r="GA1081" s="88"/>
      <c r="GB1081" s="88"/>
      <c r="GC1081" s="88"/>
      <c r="GD1081" s="88"/>
      <c r="GE1081" s="88"/>
      <c r="GF1081" s="88"/>
      <c r="GG1081" s="88"/>
      <c r="GH1081" s="88"/>
      <c r="GI1081" s="88"/>
      <c r="GJ1081" s="88"/>
      <c r="GK1081" s="88"/>
      <c r="GL1081" s="88"/>
      <c r="GM1081" s="88"/>
      <c r="GN1081" s="88"/>
      <c r="GO1081" s="88"/>
      <c r="GP1081" s="88"/>
      <c r="GQ1081" s="88"/>
      <c r="GR1081" s="88"/>
      <c r="GS1081" s="88"/>
      <c r="GT1081" s="88"/>
      <c r="GU1081" s="88"/>
      <c r="GV1081" s="88"/>
      <c r="GW1081" s="88"/>
      <c r="GX1081" s="88"/>
      <c r="GY1081" s="88"/>
      <c r="GZ1081" s="88"/>
      <c r="HA1081" s="88"/>
      <c r="HB1081" s="88"/>
      <c r="HC1081" s="88"/>
      <c r="HD1081" s="88"/>
      <c r="HE1081" s="88"/>
      <c r="HF1081" s="88"/>
      <c r="HG1081" s="88"/>
      <c r="HH1081" s="88"/>
      <c r="HI1081" s="88"/>
      <c r="HJ1081" s="88"/>
      <c r="HK1081" s="88"/>
      <c r="HL1081" s="88"/>
      <c r="HM1081" s="88"/>
      <c r="HN1081" s="88"/>
      <c r="HO1081" s="88"/>
      <c r="HP1081" s="88"/>
      <c r="HQ1081" s="88"/>
      <c r="HR1081" s="88"/>
      <c r="HS1081" s="88"/>
      <c r="HT1081" s="88"/>
      <c r="HU1081" s="88"/>
      <c r="HV1081" s="88"/>
      <c r="HW1081" s="88"/>
      <c r="HX1081" s="88"/>
      <c r="HY1081" s="88"/>
      <c r="HZ1081" s="88"/>
      <c r="IA1081" s="88"/>
      <c r="IB1081" s="88"/>
      <c r="IC1081" s="88"/>
      <c r="ID1081" s="88"/>
      <c r="IE1081" s="88"/>
      <c r="IF1081" s="88"/>
      <c r="IG1081" s="88"/>
      <c r="IH1081" s="88"/>
      <c r="II1081" s="88"/>
      <c r="IJ1081" s="88"/>
      <c r="IK1081" s="88"/>
      <c r="IL1081" s="88"/>
      <c r="IM1081" s="88"/>
    </row>
    <row r="1082" spans="1:247" s="84" customFormat="1" x14ac:dyDescent="0.25">
      <c r="A1082" s="79" t="s">
        <v>340</v>
      </c>
      <c r="B1082" s="79" t="s">
        <v>643</v>
      </c>
      <c r="C1082" s="86" t="s">
        <v>670</v>
      </c>
      <c r="D1082" s="90" t="s">
        <v>682</v>
      </c>
      <c r="E1082" s="87">
        <v>0.50900000000000001</v>
      </c>
      <c r="F1082" s="196"/>
      <c r="G1082" s="82" t="str">
        <f t="shared" si="83"/>
        <v>X</v>
      </c>
      <c r="H1082" s="82" t="str">
        <f t="shared" si="84"/>
        <v/>
      </c>
      <c r="I1082" s="83"/>
      <c r="J1082" s="83"/>
      <c r="K1082" s="83"/>
      <c r="L1082" s="83"/>
      <c r="M1082" s="83"/>
      <c r="N1082" s="228">
        <v>199</v>
      </c>
      <c r="O1082" s="228">
        <v>391</v>
      </c>
      <c r="P1082" s="85">
        <v>43922</v>
      </c>
      <c r="U1082" s="80"/>
      <c r="V1082" s="80"/>
      <c r="W1082" s="80"/>
      <c r="BB1082" s="88"/>
      <c r="BC1082" s="88"/>
      <c r="BD1082" s="88"/>
      <c r="BE1082" s="88"/>
      <c r="BF1082" s="88"/>
      <c r="BG1082" s="88"/>
      <c r="BH1082" s="88"/>
      <c r="BI1082" s="88"/>
      <c r="BJ1082" s="88"/>
      <c r="BK1082" s="88"/>
      <c r="BL1082" s="88"/>
      <c r="BM1082" s="88"/>
      <c r="BN1082" s="88"/>
      <c r="BO1082" s="88"/>
      <c r="BP1082" s="88"/>
      <c r="BQ1082" s="88"/>
      <c r="BR1082" s="88"/>
      <c r="BS1082" s="88"/>
      <c r="BT1082" s="88"/>
      <c r="BU1082" s="88"/>
      <c r="BV1082" s="88"/>
      <c r="BW1082" s="88"/>
      <c r="BX1082" s="88"/>
      <c r="BY1082" s="88"/>
      <c r="BZ1082" s="88"/>
      <c r="CA1082" s="88"/>
      <c r="CB1082" s="88"/>
      <c r="CC1082" s="88"/>
      <c r="CD1082" s="88"/>
      <c r="CE1082" s="88"/>
      <c r="CF1082" s="88"/>
      <c r="CG1082" s="88"/>
      <c r="CH1082" s="88"/>
      <c r="CI1082" s="88"/>
      <c r="CJ1082" s="88"/>
      <c r="CK1082" s="88"/>
      <c r="CL1082" s="88"/>
      <c r="CM1082" s="88"/>
      <c r="CN1082" s="88"/>
      <c r="CO1082" s="88"/>
      <c r="CP1082" s="88"/>
      <c r="CQ1082" s="88"/>
      <c r="CR1082" s="88"/>
      <c r="CS1082" s="88"/>
      <c r="CT1082" s="88"/>
      <c r="CU1082" s="88"/>
      <c r="CV1082" s="88"/>
      <c r="CW1082" s="88"/>
      <c r="CX1082" s="88"/>
      <c r="CY1082" s="88"/>
      <c r="CZ1082" s="88"/>
      <c r="DA1082" s="88"/>
      <c r="DB1082" s="88"/>
      <c r="DC1082" s="88"/>
      <c r="DD1082" s="88"/>
      <c r="DE1082" s="88"/>
      <c r="DF1082" s="88"/>
      <c r="DG1082" s="88"/>
      <c r="DH1082" s="88"/>
      <c r="DI1082" s="88"/>
      <c r="DJ1082" s="88"/>
      <c r="DK1082" s="88"/>
      <c r="DL1082" s="88"/>
      <c r="DM1082" s="88"/>
      <c r="DN1082" s="88"/>
      <c r="DO1082" s="88"/>
      <c r="DP1082" s="88"/>
      <c r="DQ1082" s="88"/>
      <c r="DR1082" s="88"/>
      <c r="DS1082" s="88"/>
      <c r="DT1082" s="88"/>
      <c r="DU1082" s="88"/>
      <c r="DV1082" s="88"/>
      <c r="DW1082" s="88"/>
      <c r="DX1082" s="88"/>
      <c r="DY1082" s="88"/>
      <c r="DZ1082" s="88"/>
      <c r="EA1082" s="88"/>
      <c r="EB1082" s="88"/>
      <c r="EC1082" s="88"/>
      <c r="ED1082" s="88"/>
      <c r="EE1082" s="88"/>
      <c r="EF1082" s="88"/>
      <c r="EG1082" s="88"/>
      <c r="EH1082" s="88"/>
      <c r="EI1082" s="88"/>
      <c r="EJ1082" s="88"/>
      <c r="EK1082" s="88"/>
      <c r="EL1082" s="88"/>
      <c r="EM1082" s="88"/>
      <c r="EN1082" s="88"/>
      <c r="EO1082" s="88"/>
      <c r="EP1082" s="88"/>
      <c r="EQ1082" s="88"/>
      <c r="ER1082" s="88"/>
      <c r="ES1082" s="88"/>
      <c r="ET1082" s="88"/>
      <c r="EU1082" s="88"/>
      <c r="EV1082" s="88"/>
      <c r="EW1082" s="88"/>
      <c r="EX1082" s="88"/>
      <c r="EY1082" s="88"/>
      <c r="EZ1082" s="88"/>
      <c r="FA1082" s="88"/>
      <c r="FB1082" s="88"/>
      <c r="FC1082" s="88"/>
      <c r="FD1082" s="88"/>
      <c r="FE1082" s="88"/>
      <c r="FF1082" s="88"/>
      <c r="FG1082" s="88"/>
      <c r="FH1082" s="88"/>
      <c r="FI1082" s="88"/>
      <c r="FJ1082" s="88"/>
      <c r="FK1082" s="88"/>
      <c r="FL1082" s="88"/>
      <c r="FM1082" s="88"/>
      <c r="FN1082" s="88"/>
      <c r="FO1082" s="88"/>
      <c r="FP1082" s="88"/>
      <c r="FQ1082" s="88"/>
      <c r="FR1082" s="88"/>
      <c r="FS1082" s="88"/>
      <c r="FT1082" s="88"/>
      <c r="FU1082" s="88"/>
      <c r="FV1082" s="88"/>
      <c r="FW1082" s="88"/>
      <c r="FX1082" s="88"/>
      <c r="FY1082" s="88"/>
      <c r="FZ1082" s="88"/>
      <c r="GA1082" s="88"/>
      <c r="GB1082" s="88"/>
      <c r="GC1082" s="88"/>
      <c r="GD1082" s="88"/>
      <c r="GE1082" s="88"/>
      <c r="GF1082" s="88"/>
      <c r="GG1082" s="88"/>
      <c r="GH1082" s="88"/>
      <c r="GI1082" s="88"/>
      <c r="GJ1082" s="88"/>
      <c r="GK1082" s="88"/>
      <c r="GL1082" s="88"/>
      <c r="GM1082" s="88"/>
      <c r="GN1082" s="88"/>
      <c r="GO1082" s="88"/>
      <c r="GP1082" s="88"/>
      <c r="GQ1082" s="88"/>
      <c r="GR1082" s="88"/>
      <c r="GS1082" s="88"/>
      <c r="GT1082" s="88"/>
      <c r="GU1082" s="88"/>
      <c r="GV1082" s="88"/>
      <c r="GW1082" s="88"/>
      <c r="GX1082" s="88"/>
      <c r="GY1082" s="88"/>
      <c r="GZ1082" s="88"/>
      <c r="HA1082" s="88"/>
      <c r="HB1082" s="88"/>
      <c r="HC1082" s="88"/>
      <c r="HD1082" s="88"/>
      <c r="HE1082" s="88"/>
      <c r="HF1082" s="88"/>
      <c r="HG1082" s="88"/>
      <c r="HH1082" s="88"/>
      <c r="HI1082" s="88"/>
      <c r="HJ1082" s="88"/>
      <c r="HK1082" s="88"/>
      <c r="HL1082" s="88"/>
      <c r="HM1082" s="88"/>
      <c r="HN1082" s="88"/>
      <c r="HO1082" s="88"/>
      <c r="HP1082" s="88"/>
      <c r="HQ1082" s="88"/>
      <c r="HR1082" s="88"/>
      <c r="HS1082" s="88"/>
      <c r="HT1082" s="88"/>
      <c r="HU1082" s="88"/>
      <c r="HV1082" s="88"/>
      <c r="HW1082" s="88"/>
      <c r="HX1082" s="88"/>
      <c r="HY1082" s="88"/>
      <c r="HZ1082" s="88"/>
      <c r="IA1082" s="88"/>
      <c r="IB1082" s="88"/>
      <c r="IC1082" s="88"/>
      <c r="ID1082" s="88"/>
      <c r="IE1082" s="88"/>
      <c r="IF1082" s="88"/>
      <c r="IG1082" s="88"/>
      <c r="IH1082" s="88"/>
      <c r="II1082" s="88"/>
      <c r="IJ1082" s="88"/>
      <c r="IK1082" s="88"/>
      <c r="IL1082" s="88"/>
      <c r="IM1082" s="88"/>
    </row>
    <row r="1083" spans="1:247" s="84" customFormat="1" x14ac:dyDescent="0.25">
      <c r="A1083" s="79" t="s">
        <v>340</v>
      </c>
      <c r="B1083" s="79" t="s">
        <v>643</v>
      </c>
      <c r="C1083" s="86" t="s">
        <v>671</v>
      </c>
      <c r="D1083" s="90" t="s">
        <v>683</v>
      </c>
      <c r="E1083" s="87">
        <v>0.48330000000000001</v>
      </c>
      <c r="F1083" s="196"/>
      <c r="G1083" s="82" t="str">
        <f t="shared" si="83"/>
        <v>X</v>
      </c>
      <c r="H1083" s="82" t="str">
        <f t="shared" si="84"/>
        <v/>
      </c>
      <c r="I1083" s="83"/>
      <c r="J1083" s="83"/>
      <c r="K1083" s="83"/>
      <c r="L1083" s="83"/>
      <c r="M1083" s="83"/>
      <c r="N1083" s="228">
        <v>290</v>
      </c>
      <c r="O1083" s="228">
        <v>600</v>
      </c>
      <c r="P1083" s="85">
        <v>43922</v>
      </c>
      <c r="U1083" s="80"/>
      <c r="V1083" s="80"/>
      <c r="W1083" s="80"/>
      <c r="BB1083" s="88"/>
      <c r="BC1083" s="88"/>
      <c r="BD1083" s="88"/>
      <c r="BE1083" s="88"/>
      <c r="BF1083" s="88"/>
      <c r="BG1083" s="88"/>
      <c r="BH1083" s="88"/>
      <c r="BI1083" s="88"/>
      <c r="BJ1083" s="88"/>
      <c r="BK1083" s="88"/>
      <c r="BL1083" s="88"/>
      <c r="BM1083" s="88"/>
      <c r="BN1083" s="88"/>
      <c r="BO1083" s="88"/>
      <c r="BP1083" s="88"/>
      <c r="BQ1083" s="88"/>
      <c r="BR1083" s="88"/>
      <c r="BS1083" s="88"/>
      <c r="BT1083" s="88"/>
      <c r="BU1083" s="88"/>
      <c r="BV1083" s="88"/>
      <c r="BW1083" s="88"/>
      <c r="BX1083" s="88"/>
      <c r="BY1083" s="88"/>
      <c r="BZ1083" s="88"/>
      <c r="CA1083" s="88"/>
      <c r="CB1083" s="88"/>
      <c r="CC1083" s="88"/>
      <c r="CD1083" s="88"/>
      <c r="CE1083" s="88"/>
      <c r="CF1083" s="88"/>
      <c r="CG1083" s="88"/>
      <c r="CH1083" s="88"/>
      <c r="CI1083" s="88"/>
      <c r="CJ1083" s="88"/>
      <c r="CK1083" s="88"/>
      <c r="CL1083" s="88"/>
      <c r="CM1083" s="88"/>
      <c r="CN1083" s="88"/>
      <c r="CO1083" s="88"/>
      <c r="CP1083" s="88"/>
      <c r="CQ1083" s="88"/>
      <c r="CR1083" s="88"/>
      <c r="CS1083" s="88"/>
      <c r="CT1083" s="88"/>
      <c r="CU1083" s="88"/>
      <c r="CV1083" s="88"/>
      <c r="CW1083" s="88"/>
      <c r="CX1083" s="88"/>
      <c r="CY1083" s="88"/>
      <c r="CZ1083" s="88"/>
      <c r="DA1083" s="88"/>
      <c r="DB1083" s="88"/>
      <c r="DC1083" s="88"/>
      <c r="DD1083" s="88"/>
      <c r="DE1083" s="88"/>
      <c r="DF1083" s="88"/>
      <c r="DG1083" s="88"/>
      <c r="DH1083" s="88"/>
      <c r="DI1083" s="88"/>
      <c r="DJ1083" s="88"/>
      <c r="DK1083" s="88"/>
      <c r="DL1083" s="88"/>
      <c r="DM1083" s="88"/>
      <c r="DN1083" s="88"/>
      <c r="DO1083" s="88"/>
      <c r="DP1083" s="88"/>
      <c r="DQ1083" s="88"/>
      <c r="DR1083" s="88"/>
      <c r="DS1083" s="88"/>
      <c r="DT1083" s="88"/>
      <c r="DU1083" s="88"/>
      <c r="DV1083" s="88"/>
      <c r="DW1083" s="88"/>
      <c r="DX1083" s="88"/>
      <c r="DY1083" s="88"/>
      <c r="DZ1083" s="88"/>
      <c r="EA1083" s="88"/>
      <c r="EB1083" s="88"/>
      <c r="EC1083" s="88"/>
      <c r="ED1083" s="88"/>
      <c r="EE1083" s="88"/>
      <c r="EF1083" s="88"/>
      <c r="EG1083" s="88"/>
      <c r="EH1083" s="88"/>
      <c r="EI1083" s="88"/>
      <c r="EJ1083" s="88"/>
      <c r="EK1083" s="88"/>
      <c r="EL1083" s="88"/>
      <c r="EM1083" s="88"/>
      <c r="EN1083" s="88"/>
      <c r="EO1083" s="88"/>
      <c r="EP1083" s="88"/>
      <c r="EQ1083" s="88"/>
      <c r="ER1083" s="88"/>
      <c r="ES1083" s="88"/>
      <c r="ET1083" s="88"/>
      <c r="EU1083" s="88"/>
      <c r="EV1083" s="88"/>
      <c r="EW1083" s="88"/>
      <c r="EX1083" s="88"/>
      <c r="EY1083" s="88"/>
      <c r="EZ1083" s="88"/>
      <c r="FA1083" s="88"/>
      <c r="FB1083" s="88"/>
      <c r="FC1083" s="88"/>
      <c r="FD1083" s="88"/>
      <c r="FE1083" s="88"/>
      <c r="FF1083" s="88"/>
      <c r="FG1083" s="88"/>
      <c r="FH1083" s="88"/>
      <c r="FI1083" s="88"/>
      <c r="FJ1083" s="88"/>
      <c r="FK1083" s="88"/>
      <c r="FL1083" s="88"/>
      <c r="FM1083" s="88"/>
      <c r="FN1083" s="88"/>
      <c r="FO1083" s="88"/>
      <c r="FP1083" s="88"/>
      <c r="FQ1083" s="88"/>
      <c r="FR1083" s="88"/>
      <c r="FS1083" s="88"/>
      <c r="FT1083" s="88"/>
      <c r="FU1083" s="88"/>
      <c r="FV1083" s="88"/>
      <c r="FW1083" s="88"/>
      <c r="FX1083" s="88"/>
      <c r="FY1083" s="88"/>
      <c r="FZ1083" s="88"/>
      <c r="GA1083" s="88"/>
      <c r="GB1083" s="88"/>
      <c r="GC1083" s="88"/>
      <c r="GD1083" s="88"/>
      <c r="GE1083" s="88"/>
      <c r="GF1083" s="88"/>
      <c r="GG1083" s="88"/>
      <c r="GH1083" s="88"/>
      <c r="GI1083" s="88"/>
      <c r="GJ1083" s="88"/>
      <c r="GK1083" s="88"/>
      <c r="GL1083" s="88"/>
      <c r="GM1083" s="88"/>
      <c r="GN1083" s="88"/>
      <c r="GO1083" s="88"/>
      <c r="GP1083" s="88"/>
      <c r="GQ1083" s="88"/>
      <c r="GR1083" s="88"/>
      <c r="GS1083" s="88"/>
      <c r="GT1083" s="88"/>
      <c r="GU1083" s="88"/>
      <c r="GV1083" s="88"/>
      <c r="GW1083" s="88"/>
      <c r="GX1083" s="88"/>
      <c r="GY1083" s="88"/>
      <c r="GZ1083" s="88"/>
      <c r="HA1083" s="88"/>
      <c r="HB1083" s="88"/>
      <c r="HC1083" s="88"/>
      <c r="HD1083" s="88"/>
      <c r="HE1083" s="88"/>
      <c r="HF1083" s="88"/>
      <c r="HG1083" s="88"/>
      <c r="HH1083" s="88"/>
      <c r="HI1083" s="88"/>
      <c r="HJ1083" s="88"/>
      <c r="HK1083" s="88"/>
      <c r="HL1083" s="88"/>
      <c r="HM1083" s="88"/>
      <c r="HN1083" s="88"/>
      <c r="HO1083" s="88"/>
      <c r="HP1083" s="88"/>
      <c r="HQ1083" s="88"/>
      <c r="HR1083" s="88"/>
      <c r="HS1083" s="88"/>
      <c r="HT1083" s="88"/>
      <c r="HU1083" s="88"/>
      <c r="HV1083" s="88"/>
      <c r="HW1083" s="88"/>
      <c r="HX1083" s="88"/>
      <c r="HY1083" s="88"/>
      <c r="HZ1083" s="88"/>
      <c r="IA1083" s="88"/>
      <c r="IB1083" s="88"/>
      <c r="IC1083" s="88"/>
      <c r="ID1083" s="88"/>
      <c r="IE1083" s="88"/>
      <c r="IF1083" s="88"/>
      <c r="IG1083" s="88"/>
      <c r="IH1083" s="88"/>
      <c r="II1083" s="88"/>
      <c r="IJ1083" s="88"/>
      <c r="IK1083" s="88"/>
      <c r="IL1083" s="88"/>
      <c r="IM1083" s="88"/>
    </row>
    <row r="1084" spans="1:247" s="84" customFormat="1" x14ac:dyDescent="0.25">
      <c r="A1084" s="79" t="s">
        <v>340</v>
      </c>
      <c r="B1084" s="79" t="s">
        <v>643</v>
      </c>
      <c r="C1084" s="86" t="s">
        <v>672</v>
      </c>
      <c r="D1084" s="90" t="s">
        <v>684</v>
      </c>
      <c r="E1084" s="87">
        <v>0.56669999999999998</v>
      </c>
      <c r="F1084" s="196"/>
      <c r="G1084" s="82" t="str">
        <f t="shared" si="83"/>
        <v>X</v>
      </c>
      <c r="H1084" s="82" t="str">
        <f t="shared" si="84"/>
        <v/>
      </c>
      <c r="I1084" s="83"/>
      <c r="J1084" s="83"/>
      <c r="K1084" s="83"/>
      <c r="L1084" s="83"/>
      <c r="M1084" s="83"/>
      <c r="N1084" s="228">
        <v>344</v>
      </c>
      <c r="O1084" s="228">
        <v>607</v>
      </c>
      <c r="P1084" s="85">
        <v>43922</v>
      </c>
      <c r="U1084" s="80"/>
      <c r="V1084" s="80"/>
      <c r="W1084" s="80"/>
      <c r="BD1084" s="88"/>
      <c r="BE1084" s="88"/>
      <c r="BF1084" s="88"/>
      <c r="BG1084" s="88"/>
      <c r="BH1084" s="88"/>
      <c r="BI1084" s="88"/>
      <c r="BJ1084" s="88"/>
      <c r="BK1084" s="88"/>
      <c r="BL1084" s="88"/>
      <c r="BM1084" s="88"/>
      <c r="BN1084" s="88"/>
      <c r="BO1084" s="88"/>
      <c r="BP1084" s="88"/>
      <c r="BQ1084" s="88"/>
      <c r="BR1084" s="88"/>
      <c r="BS1084" s="88"/>
      <c r="BT1084" s="88"/>
      <c r="BU1084" s="88"/>
      <c r="BV1084" s="88"/>
      <c r="BW1084" s="88"/>
      <c r="BX1084" s="88"/>
      <c r="BY1084" s="88"/>
      <c r="BZ1084" s="88"/>
      <c r="CA1084" s="88"/>
      <c r="CB1084" s="88"/>
      <c r="CC1084" s="88"/>
      <c r="CD1084" s="88"/>
      <c r="CE1084" s="88"/>
      <c r="CF1084" s="88"/>
      <c r="CG1084" s="88"/>
      <c r="CH1084" s="88"/>
      <c r="CI1084" s="88"/>
      <c r="CJ1084" s="88"/>
      <c r="CK1084" s="88"/>
      <c r="CL1084" s="88"/>
      <c r="CM1084" s="88"/>
      <c r="CN1084" s="88"/>
      <c r="CO1084" s="88"/>
      <c r="CP1084" s="88"/>
      <c r="CQ1084" s="88"/>
      <c r="CR1084" s="88"/>
      <c r="CS1084" s="88"/>
      <c r="CT1084" s="88"/>
      <c r="CU1084" s="88"/>
      <c r="CV1084" s="88"/>
      <c r="CW1084" s="88"/>
      <c r="CX1084" s="88"/>
      <c r="CY1084" s="88"/>
      <c r="CZ1084" s="88"/>
      <c r="DA1084" s="88"/>
      <c r="DB1084" s="88"/>
      <c r="DC1084" s="88"/>
      <c r="DD1084" s="88"/>
      <c r="DE1084" s="88"/>
      <c r="DF1084" s="88"/>
      <c r="DG1084" s="88"/>
      <c r="DH1084" s="88"/>
      <c r="DI1084" s="88"/>
      <c r="DJ1084" s="88"/>
      <c r="DK1084" s="88"/>
      <c r="DL1084" s="88"/>
      <c r="DM1084" s="88"/>
      <c r="DN1084" s="88"/>
      <c r="DO1084" s="88"/>
      <c r="DP1084" s="88"/>
      <c r="DQ1084" s="88"/>
      <c r="DR1084" s="88"/>
      <c r="DS1084" s="88"/>
      <c r="DT1084" s="88"/>
      <c r="DU1084" s="88"/>
      <c r="DV1084" s="88"/>
      <c r="DW1084" s="88"/>
      <c r="DX1084" s="88"/>
      <c r="DY1084" s="88"/>
      <c r="DZ1084" s="88"/>
      <c r="EA1084" s="88"/>
      <c r="EB1084" s="88"/>
      <c r="EC1084" s="88"/>
      <c r="ED1084" s="88"/>
      <c r="EE1084" s="88"/>
      <c r="EF1084" s="88"/>
      <c r="EG1084" s="88"/>
      <c r="EH1084" s="88"/>
      <c r="EI1084" s="88"/>
      <c r="EJ1084" s="88"/>
      <c r="EK1084" s="88"/>
      <c r="EL1084" s="88"/>
      <c r="EM1084" s="88"/>
      <c r="EN1084" s="88"/>
      <c r="EO1084" s="88"/>
      <c r="EP1084" s="88"/>
      <c r="EQ1084" s="88"/>
      <c r="ER1084" s="88"/>
      <c r="ES1084" s="88"/>
      <c r="ET1084" s="88"/>
      <c r="EU1084" s="88"/>
      <c r="EV1084" s="88"/>
      <c r="EW1084" s="88"/>
      <c r="EX1084" s="88"/>
      <c r="EY1084" s="88"/>
      <c r="EZ1084" s="88"/>
      <c r="FA1084" s="88"/>
      <c r="FB1084" s="88"/>
      <c r="FC1084" s="88"/>
      <c r="FD1084" s="88"/>
      <c r="FE1084" s="88"/>
      <c r="FF1084" s="88"/>
      <c r="FG1084" s="88"/>
      <c r="FH1084" s="88"/>
      <c r="FI1084" s="88"/>
      <c r="FJ1084" s="88"/>
      <c r="FK1084" s="88"/>
      <c r="FL1084" s="88"/>
      <c r="FM1084" s="88"/>
      <c r="FN1084" s="88"/>
      <c r="FO1084" s="88"/>
      <c r="FP1084" s="88"/>
      <c r="FQ1084" s="88"/>
      <c r="FR1084" s="88"/>
      <c r="FS1084" s="88"/>
      <c r="FT1084" s="88"/>
      <c r="FU1084" s="88"/>
      <c r="FV1084" s="88"/>
      <c r="FW1084" s="88"/>
      <c r="FX1084" s="88"/>
      <c r="FY1084" s="88"/>
      <c r="FZ1084" s="88"/>
      <c r="GA1084" s="88"/>
      <c r="GB1084" s="88"/>
      <c r="GC1084" s="88"/>
      <c r="GD1084" s="88"/>
      <c r="GE1084" s="88"/>
      <c r="GF1084" s="88"/>
      <c r="GG1084" s="88"/>
      <c r="GH1084" s="88"/>
      <c r="GI1084" s="88"/>
      <c r="GJ1084" s="88"/>
      <c r="GK1084" s="88"/>
      <c r="GL1084" s="88"/>
      <c r="GM1084" s="88"/>
      <c r="GN1084" s="88"/>
      <c r="GO1084" s="88"/>
      <c r="GP1084" s="88"/>
      <c r="GQ1084" s="88"/>
      <c r="GR1084" s="88"/>
      <c r="GS1084" s="88"/>
      <c r="GT1084" s="88"/>
      <c r="GU1084" s="88"/>
      <c r="GV1084" s="88"/>
      <c r="GW1084" s="88"/>
      <c r="GX1084" s="88"/>
      <c r="GY1084" s="88"/>
      <c r="GZ1084" s="88"/>
      <c r="HA1084" s="88"/>
      <c r="HB1084" s="88"/>
      <c r="HC1084" s="88"/>
      <c r="HD1084" s="88"/>
      <c r="HE1084" s="88"/>
      <c r="HF1084" s="88"/>
      <c r="HG1084" s="88"/>
      <c r="HH1084" s="88"/>
      <c r="HI1084" s="88"/>
      <c r="HJ1084" s="88"/>
      <c r="HK1084" s="88"/>
      <c r="HL1084" s="88"/>
      <c r="HM1084" s="88"/>
      <c r="HN1084" s="88"/>
      <c r="HO1084" s="88"/>
      <c r="HP1084" s="88"/>
      <c r="HQ1084" s="88"/>
      <c r="HR1084" s="88"/>
      <c r="HS1084" s="88"/>
      <c r="HT1084" s="88"/>
      <c r="HU1084" s="88"/>
      <c r="HV1084" s="88"/>
      <c r="HW1084" s="88"/>
      <c r="HX1084" s="88"/>
      <c r="HY1084" s="88"/>
      <c r="HZ1084" s="88"/>
      <c r="IA1084" s="88"/>
      <c r="IB1084" s="88"/>
      <c r="IC1084" s="88"/>
      <c r="ID1084" s="88"/>
      <c r="IE1084" s="88"/>
      <c r="IF1084" s="88"/>
      <c r="IG1084" s="88"/>
      <c r="IH1084" s="88"/>
      <c r="II1084" s="88"/>
      <c r="IJ1084" s="88"/>
      <c r="IK1084" s="88"/>
      <c r="IL1084" s="88"/>
      <c r="IM1084" s="88"/>
    </row>
    <row r="1085" spans="1:247" s="84" customFormat="1" x14ac:dyDescent="0.25">
      <c r="A1085" s="79" t="s">
        <v>340</v>
      </c>
      <c r="B1085" s="79" t="s">
        <v>643</v>
      </c>
      <c r="C1085" s="86" t="s">
        <v>674</v>
      </c>
      <c r="D1085" s="90" t="s">
        <v>686</v>
      </c>
      <c r="E1085" s="87">
        <v>0.56210000000000004</v>
      </c>
      <c r="F1085" s="196"/>
      <c r="G1085" s="82" t="str">
        <f t="shared" si="83"/>
        <v>X</v>
      </c>
      <c r="H1085" s="82" t="str">
        <f t="shared" si="84"/>
        <v/>
      </c>
      <c r="I1085" s="83"/>
      <c r="J1085" s="83"/>
      <c r="K1085" s="83"/>
      <c r="L1085" s="83"/>
      <c r="M1085" s="83"/>
      <c r="N1085" s="228">
        <v>181</v>
      </c>
      <c r="O1085" s="228">
        <v>322</v>
      </c>
      <c r="P1085" s="85">
        <v>43922</v>
      </c>
      <c r="U1085" s="80"/>
      <c r="V1085" s="80"/>
      <c r="W1085" s="80"/>
      <c r="BF1085" s="88"/>
      <c r="BG1085" s="88"/>
      <c r="BH1085" s="88"/>
      <c r="BI1085" s="88"/>
      <c r="BJ1085" s="88"/>
      <c r="BK1085" s="88"/>
      <c r="BL1085" s="88"/>
      <c r="BM1085" s="88"/>
      <c r="BN1085" s="88"/>
      <c r="BO1085" s="88"/>
      <c r="BP1085" s="88"/>
      <c r="BQ1085" s="88"/>
      <c r="BR1085" s="88"/>
      <c r="BS1085" s="88"/>
      <c r="BT1085" s="88"/>
      <c r="BU1085" s="88"/>
      <c r="BV1085" s="88"/>
      <c r="BW1085" s="88"/>
      <c r="BX1085" s="88"/>
      <c r="BY1085" s="88"/>
      <c r="BZ1085" s="88"/>
      <c r="CA1085" s="88"/>
      <c r="CB1085" s="88"/>
      <c r="CC1085" s="88"/>
      <c r="CD1085" s="88"/>
      <c r="CE1085" s="88"/>
      <c r="CF1085" s="88"/>
      <c r="CG1085" s="88"/>
      <c r="CH1085" s="88"/>
      <c r="CI1085" s="88"/>
      <c r="CJ1085" s="88"/>
      <c r="CK1085" s="88"/>
      <c r="CL1085" s="88"/>
      <c r="CM1085" s="88"/>
      <c r="CN1085" s="88"/>
      <c r="CO1085" s="88"/>
      <c r="CP1085" s="88"/>
      <c r="CQ1085" s="88"/>
      <c r="CR1085" s="88"/>
      <c r="CS1085" s="88"/>
      <c r="CT1085" s="88"/>
      <c r="CU1085" s="88"/>
      <c r="CV1085" s="88"/>
      <c r="CW1085" s="88"/>
      <c r="CX1085" s="88"/>
      <c r="CY1085" s="88"/>
      <c r="CZ1085" s="88"/>
      <c r="DA1085" s="88"/>
      <c r="DB1085" s="88"/>
      <c r="DC1085" s="88"/>
      <c r="DD1085" s="88"/>
      <c r="DE1085" s="88"/>
      <c r="DF1085" s="88"/>
      <c r="DG1085" s="88"/>
      <c r="DH1085" s="88"/>
      <c r="DI1085" s="88"/>
      <c r="DJ1085" s="88"/>
      <c r="DK1085" s="88"/>
      <c r="DL1085" s="88"/>
      <c r="DM1085" s="88"/>
      <c r="DN1085" s="88"/>
      <c r="DO1085" s="88"/>
      <c r="DP1085" s="88"/>
      <c r="DQ1085" s="88"/>
      <c r="DR1085" s="88"/>
      <c r="DS1085" s="88"/>
      <c r="DT1085" s="88"/>
      <c r="DU1085" s="88"/>
      <c r="DV1085" s="88"/>
      <c r="DW1085" s="88"/>
      <c r="DX1085" s="88"/>
      <c r="DY1085" s="88"/>
      <c r="DZ1085" s="88"/>
      <c r="EA1085" s="88"/>
      <c r="EB1085" s="88"/>
      <c r="EC1085" s="88"/>
      <c r="ED1085" s="88"/>
      <c r="EE1085" s="88"/>
      <c r="EF1085" s="88"/>
      <c r="EG1085" s="88"/>
      <c r="EH1085" s="88"/>
      <c r="EI1085" s="88"/>
      <c r="EJ1085" s="88"/>
      <c r="EK1085" s="88"/>
      <c r="EL1085" s="88"/>
      <c r="EM1085" s="88"/>
      <c r="EN1085" s="88"/>
      <c r="EO1085" s="88"/>
      <c r="EP1085" s="88"/>
      <c r="EQ1085" s="88"/>
      <c r="ER1085" s="88"/>
      <c r="ES1085" s="88"/>
      <c r="ET1085" s="88"/>
      <c r="EU1085" s="88"/>
      <c r="EV1085" s="88"/>
      <c r="EW1085" s="88"/>
      <c r="EX1085" s="88"/>
      <c r="EY1085" s="88"/>
      <c r="EZ1085" s="88"/>
      <c r="FA1085" s="88"/>
      <c r="FB1085" s="88"/>
      <c r="FC1085" s="88"/>
      <c r="FD1085" s="88"/>
      <c r="FE1085" s="88"/>
      <c r="FF1085" s="88"/>
      <c r="FG1085" s="88"/>
      <c r="FH1085" s="88"/>
      <c r="FI1085" s="88"/>
      <c r="FJ1085" s="88"/>
      <c r="FK1085" s="88"/>
      <c r="FL1085" s="88"/>
      <c r="FM1085" s="88"/>
      <c r="FN1085" s="88"/>
      <c r="FO1085" s="88"/>
      <c r="FP1085" s="88"/>
      <c r="FQ1085" s="88"/>
      <c r="FR1085" s="88"/>
      <c r="FS1085" s="88"/>
      <c r="FT1085" s="88"/>
      <c r="FU1085" s="88"/>
      <c r="FV1085" s="88"/>
      <c r="FW1085" s="88"/>
      <c r="FX1085" s="88"/>
      <c r="FY1085" s="88"/>
      <c r="FZ1085" s="88"/>
      <c r="GA1085" s="88"/>
      <c r="GB1085" s="88"/>
      <c r="GC1085" s="88"/>
      <c r="GD1085" s="88"/>
      <c r="GE1085" s="88"/>
      <c r="GF1085" s="88"/>
      <c r="GG1085" s="88"/>
      <c r="GH1085" s="88"/>
      <c r="GI1085" s="88"/>
      <c r="GJ1085" s="88"/>
      <c r="GK1085" s="88"/>
      <c r="GL1085" s="88"/>
      <c r="GM1085" s="88"/>
      <c r="GN1085" s="88"/>
      <c r="GO1085" s="88"/>
      <c r="GP1085" s="88"/>
      <c r="GQ1085" s="88"/>
      <c r="GR1085" s="88"/>
      <c r="GS1085" s="88"/>
      <c r="GT1085" s="88"/>
      <c r="GU1085" s="88"/>
      <c r="GV1085" s="88"/>
      <c r="GW1085" s="88"/>
      <c r="GX1085" s="88"/>
      <c r="GY1085" s="88"/>
      <c r="GZ1085" s="88"/>
      <c r="HA1085" s="88"/>
      <c r="HB1085" s="88"/>
      <c r="HC1085" s="88"/>
      <c r="HD1085" s="88"/>
      <c r="HE1085" s="88"/>
      <c r="HF1085" s="88"/>
      <c r="HG1085" s="88"/>
      <c r="HH1085" s="88"/>
      <c r="HI1085" s="88"/>
      <c r="HJ1085" s="88"/>
      <c r="HK1085" s="88"/>
      <c r="HL1085" s="88"/>
      <c r="HM1085" s="88"/>
      <c r="HN1085" s="88"/>
      <c r="HO1085" s="88"/>
      <c r="HP1085" s="88"/>
      <c r="HQ1085" s="88"/>
      <c r="HR1085" s="88"/>
      <c r="HS1085" s="88"/>
      <c r="HT1085" s="88"/>
      <c r="HU1085" s="88"/>
      <c r="HV1085" s="88"/>
      <c r="HW1085" s="88"/>
      <c r="HX1085" s="88"/>
      <c r="HY1085" s="88"/>
      <c r="HZ1085" s="88"/>
      <c r="IA1085" s="88"/>
      <c r="IB1085" s="88"/>
      <c r="IC1085" s="88"/>
      <c r="ID1085" s="88"/>
      <c r="IE1085" s="88"/>
      <c r="IF1085" s="88"/>
      <c r="IG1085" s="88"/>
      <c r="IH1085" s="88"/>
      <c r="II1085" s="88"/>
      <c r="IJ1085" s="88"/>
      <c r="IK1085" s="88"/>
      <c r="IL1085" s="88"/>
      <c r="IM1085" s="88"/>
    </row>
    <row r="1086" spans="1:247" s="84" customFormat="1" x14ac:dyDescent="0.25">
      <c r="A1086" s="79" t="s">
        <v>340</v>
      </c>
      <c r="B1086" s="79" t="s">
        <v>643</v>
      </c>
      <c r="C1086" s="86" t="s">
        <v>677</v>
      </c>
      <c r="D1086" s="90" t="s">
        <v>688</v>
      </c>
      <c r="E1086" s="87">
        <v>0.22450000000000001</v>
      </c>
      <c r="F1086" s="196"/>
      <c r="G1086" s="82" t="str">
        <f t="shared" si="83"/>
        <v/>
      </c>
      <c r="H1086" s="82" t="str">
        <f t="shared" si="84"/>
        <v/>
      </c>
      <c r="I1086" s="83"/>
      <c r="J1086" s="83"/>
      <c r="K1086" s="83"/>
      <c r="L1086" s="83"/>
      <c r="M1086" s="83"/>
      <c r="N1086" s="228">
        <v>189</v>
      </c>
      <c r="O1086" s="229">
        <v>842</v>
      </c>
      <c r="P1086" s="85">
        <v>43922</v>
      </c>
      <c r="U1086" s="80"/>
      <c r="V1086" s="80"/>
      <c r="W1086" s="80"/>
    </row>
    <row r="1087" spans="1:247" s="84" customFormat="1" x14ac:dyDescent="0.25">
      <c r="A1087" s="79" t="s">
        <v>340</v>
      </c>
      <c r="B1087" s="79" t="s">
        <v>643</v>
      </c>
      <c r="C1087" s="86" t="s">
        <v>678</v>
      </c>
      <c r="D1087" s="90" t="s">
        <v>689</v>
      </c>
      <c r="E1087" s="87">
        <v>0.53059999999999996</v>
      </c>
      <c r="F1087" s="196"/>
      <c r="G1087" s="82" t="str">
        <f t="shared" si="83"/>
        <v>X</v>
      </c>
      <c r="H1087" s="82" t="str">
        <f t="shared" si="84"/>
        <v/>
      </c>
      <c r="I1087" s="83"/>
      <c r="J1087" s="83"/>
      <c r="K1087" s="83"/>
      <c r="L1087" s="83"/>
      <c r="M1087" s="83"/>
      <c r="N1087" s="228">
        <v>347</v>
      </c>
      <c r="O1087" s="229">
        <v>654</v>
      </c>
      <c r="P1087" s="85">
        <v>43922</v>
      </c>
      <c r="U1087" s="80"/>
      <c r="V1087" s="80"/>
      <c r="W1087" s="80"/>
    </row>
    <row r="1088" spans="1:247" s="84" customFormat="1" x14ac:dyDescent="0.25">
      <c r="A1088" s="79" t="s">
        <v>340</v>
      </c>
      <c r="B1088" s="79" t="s">
        <v>643</v>
      </c>
      <c r="C1088" s="86" t="s">
        <v>679</v>
      </c>
      <c r="D1088" s="90" t="s">
        <v>690</v>
      </c>
      <c r="E1088" s="87">
        <v>0.47089999999999999</v>
      </c>
      <c r="F1088" s="196"/>
      <c r="G1088" s="82" t="str">
        <f t="shared" si="83"/>
        <v>X</v>
      </c>
      <c r="H1088" s="82" t="str">
        <f t="shared" si="84"/>
        <v/>
      </c>
      <c r="I1088" s="83"/>
      <c r="J1088" s="83"/>
      <c r="K1088" s="83"/>
      <c r="L1088" s="83"/>
      <c r="M1088" s="83"/>
      <c r="N1088" s="228">
        <v>389</v>
      </c>
      <c r="O1088" s="229">
        <v>826</v>
      </c>
      <c r="P1088" s="85">
        <v>43922</v>
      </c>
      <c r="U1088" s="80"/>
      <c r="V1088" s="80"/>
      <c r="W1088" s="80"/>
    </row>
    <row r="1089" spans="1:23" s="84" customFormat="1" x14ac:dyDescent="0.25">
      <c r="A1089" s="79" t="s">
        <v>340</v>
      </c>
      <c r="B1089" s="79" t="s">
        <v>643</v>
      </c>
      <c r="C1089" s="86" t="s">
        <v>680</v>
      </c>
      <c r="D1089" s="90" t="s">
        <v>691</v>
      </c>
      <c r="E1089" s="87">
        <v>0.3231</v>
      </c>
      <c r="F1089" s="196"/>
      <c r="G1089" s="82" t="str">
        <f t="shared" ref="G1089:G1118" si="85">IF(E1089&gt;=40%,"X","")</f>
        <v/>
      </c>
      <c r="H1089" s="82" t="str">
        <f t="shared" si="84"/>
        <v>X</v>
      </c>
      <c r="I1089" s="83"/>
      <c r="J1089" s="83"/>
      <c r="K1089" s="83"/>
      <c r="L1089" s="83"/>
      <c r="M1089" s="83"/>
      <c r="N1089" s="228">
        <v>295</v>
      </c>
      <c r="O1089" s="229">
        <v>913</v>
      </c>
      <c r="P1089" s="85">
        <v>43922</v>
      </c>
      <c r="U1089" s="80"/>
      <c r="V1089" s="80"/>
      <c r="W1089" s="80"/>
    </row>
    <row r="1090" spans="1:23" s="84" customFormat="1" x14ac:dyDescent="0.25">
      <c r="A1090" s="79" t="s">
        <v>340</v>
      </c>
      <c r="B1090" s="79" t="s">
        <v>643</v>
      </c>
      <c r="C1090" s="86" t="s">
        <v>681</v>
      </c>
      <c r="D1090" s="90" t="s">
        <v>81</v>
      </c>
      <c r="E1090" s="87">
        <v>0.35360000000000003</v>
      </c>
      <c r="F1090" s="196"/>
      <c r="G1090" s="82" t="str">
        <f t="shared" si="85"/>
        <v/>
      </c>
      <c r="H1090" s="82" t="str">
        <f t="shared" si="84"/>
        <v>X</v>
      </c>
      <c r="I1090" s="83"/>
      <c r="J1090" s="83"/>
      <c r="K1090" s="83"/>
      <c r="L1090" s="83"/>
      <c r="M1090" s="83"/>
      <c r="N1090" s="228">
        <v>639</v>
      </c>
      <c r="O1090" s="230">
        <v>1807</v>
      </c>
      <c r="P1090" s="85">
        <v>43922</v>
      </c>
      <c r="U1090" s="80"/>
      <c r="V1090" s="80"/>
      <c r="W1090" s="80"/>
    </row>
    <row r="1091" spans="1:23" s="84" customFormat="1" x14ac:dyDescent="0.25">
      <c r="A1091" s="79" t="s">
        <v>340</v>
      </c>
      <c r="B1091" s="79" t="s">
        <v>643</v>
      </c>
      <c r="C1091" s="86" t="s">
        <v>2027</v>
      </c>
      <c r="D1091" s="90" t="s">
        <v>82</v>
      </c>
      <c r="E1091" s="87">
        <v>0.19889999999999999</v>
      </c>
      <c r="F1091" s="196"/>
      <c r="G1091" s="82" t="str">
        <f t="shared" si="85"/>
        <v/>
      </c>
      <c r="H1091" s="82" t="str">
        <f t="shared" si="84"/>
        <v/>
      </c>
      <c r="I1091" s="83"/>
      <c r="J1091" s="83"/>
      <c r="K1091" s="83"/>
      <c r="L1091" s="83"/>
      <c r="M1091" s="83"/>
      <c r="N1091" s="228">
        <v>260</v>
      </c>
      <c r="O1091" s="230">
        <v>1307</v>
      </c>
      <c r="P1091" s="85">
        <v>43922</v>
      </c>
      <c r="U1091" s="80"/>
      <c r="V1091" s="80"/>
      <c r="W1091" s="80"/>
    </row>
    <row r="1092" spans="1:23" s="84" customFormat="1" x14ac:dyDescent="0.25">
      <c r="A1092" s="79" t="s">
        <v>340</v>
      </c>
      <c r="B1092" s="79" t="s">
        <v>643</v>
      </c>
      <c r="C1092" s="86" t="s">
        <v>675</v>
      </c>
      <c r="D1092" s="90" t="s">
        <v>687</v>
      </c>
      <c r="E1092" s="87">
        <v>0.19209999999999999</v>
      </c>
      <c r="F1092" s="196"/>
      <c r="G1092" s="82" t="str">
        <f t="shared" si="85"/>
        <v/>
      </c>
      <c r="H1092" s="82" t="str">
        <f t="shared" si="84"/>
        <v/>
      </c>
      <c r="I1092" s="83"/>
      <c r="J1092" s="83"/>
      <c r="K1092" s="83"/>
      <c r="L1092" s="83"/>
      <c r="M1092" s="83"/>
      <c r="N1092" s="228">
        <v>112</v>
      </c>
      <c r="O1092" s="228">
        <v>583</v>
      </c>
      <c r="P1092" s="85">
        <v>43922</v>
      </c>
      <c r="U1092" s="80"/>
      <c r="V1092" s="80"/>
      <c r="W1092" s="80"/>
    </row>
    <row r="1093" spans="1:23" s="84" customFormat="1" x14ac:dyDescent="0.25">
      <c r="A1093" s="79" t="s">
        <v>340</v>
      </c>
      <c r="B1093" s="79" t="s">
        <v>643</v>
      </c>
      <c r="C1093" s="86" t="s">
        <v>654</v>
      </c>
      <c r="D1093" s="90" t="s">
        <v>667</v>
      </c>
      <c r="E1093" s="87">
        <v>0.62080000000000002</v>
      </c>
      <c r="F1093" s="196"/>
      <c r="G1093" s="82" t="str">
        <f t="shared" si="85"/>
        <v>X</v>
      </c>
      <c r="H1093" s="82" t="str">
        <f t="shared" si="84"/>
        <v/>
      </c>
      <c r="I1093" s="83"/>
      <c r="J1093" s="83"/>
      <c r="K1093" s="83"/>
      <c r="L1093" s="83"/>
      <c r="M1093" s="83"/>
      <c r="N1093" s="228">
        <v>221</v>
      </c>
      <c r="O1093" s="228">
        <v>356</v>
      </c>
      <c r="P1093" s="85">
        <v>43922</v>
      </c>
      <c r="U1093" s="80"/>
      <c r="V1093" s="80"/>
      <c r="W1093" s="80"/>
    </row>
    <row r="1094" spans="1:23" s="84" customFormat="1" x14ac:dyDescent="0.25">
      <c r="A1094" s="79" t="s">
        <v>340</v>
      </c>
      <c r="B1094" s="79" t="s">
        <v>643</v>
      </c>
      <c r="C1094" s="86" t="s">
        <v>650</v>
      </c>
      <c r="D1094" s="90" t="s">
        <v>663</v>
      </c>
      <c r="E1094" s="87">
        <v>0.28070000000000001</v>
      </c>
      <c r="F1094" s="196"/>
      <c r="G1094" s="82" t="str">
        <f t="shared" si="85"/>
        <v/>
      </c>
      <c r="H1094" s="82" t="str">
        <f t="shared" ref="H1094:H1116" si="86">IF(AND( E1094&gt;=30%, E1094 &lt;=39.99%),"X","")</f>
        <v/>
      </c>
      <c r="I1094" s="83"/>
      <c r="J1094" s="83"/>
      <c r="K1094" s="83"/>
      <c r="L1094" s="83"/>
      <c r="M1094" s="83"/>
      <c r="N1094" s="228">
        <v>151</v>
      </c>
      <c r="O1094" s="228">
        <v>538</v>
      </c>
      <c r="P1094" s="85">
        <v>43922</v>
      </c>
      <c r="U1094" s="80"/>
      <c r="V1094" s="80"/>
      <c r="W1094" s="80"/>
    </row>
    <row r="1095" spans="1:23" s="84" customFormat="1" x14ac:dyDescent="0.25">
      <c r="A1095" s="79" t="s">
        <v>340</v>
      </c>
      <c r="B1095" s="79" t="s">
        <v>643</v>
      </c>
      <c r="C1095" s="86" t="s">
        <v>673</v>
      </c>
      <c r="D1095" s="90" t="s">
        <v>685</v>
      </c>
      <c r="E1095" s="87">
        <v>0.52210000000000001</v>
      </c>
      <c r="F1095" s="196"/>
      <c r="G1095" s="82" t="str">
        <f t="shared" si="85"/>
        <v>X</v>
      </c>
      <c r="H1095" s="82" t="str">
        <f t="shared" si="86"/>
        <v/>
      </c>
      <c r="I1095" s="83"/>
      <c r="J1095" s="83"/>
      <c r="K1095" s="83"/>
      <c r="L1095" s="83"/>
      <c r="M1095" s="83"/>
      <c r="N1095" s="228">
        <v>213</v>
      </c>
      <c r="O1095" s="228">
        <v>408</v>
      </c>
      <c r="P1095" s="85">
        <v>43922</v>
      </c>
      <c r="U1095" s="80"/>
      <c r="V1095" s="80"/>
      <c r="W1095" s="80"/>
    </row>
    <row r="1096" spans="1:23" s="84" customFormat="1" x14ac:dyDescent="0.25">
      <c r="A1096" s="79" t="s">
        <v>340</v>
      </c>
      <c r="B1096" s="79" t="s">
        <v>643</v>
      </c>
      <c r="C1096" s="86" t="s">
        <v>651</v>
      </c>
      <c r="D1096" s="90" t="s">
        <v>664</v>
      </c>
      <c r="E1096" s="87">
        <v>0.31330000000000002</v>
      </c>
      <c r="F1096" s="196"/>
      <c r="G1096" s="82" t="str">
        <f t="shared" si="85"/>
        <v/>
      </c>
      <c r="H1096" s="82" t="str">
        <f t="shared" si="86"/>
        <v>X</v>
      </c>
      <c r="I1096" s="83"/>
      <c r="J1096" s="83"/>
      <c r="K1096" s="83"/>
      <c r="L1096" s="83"/>
      <c r="M1096" s="83"/>
      <c r="N1096" s="228">
        <v>156</v>
      </c>
      <c r="O1096" s="228">
        <v>498</v>
      </c>
      <c r="P1096" s="85">
        <v>43922</v>
      </c>
      <c r="U1096" s="80"/>
      <c r="V1096" s="80"/>
      <c r="W1096" s="80"/>
    </row>
    <row r="1097" spans="1:23" s="127" customFormat="1" x14ac:dyDescent="0.25">
      <c r="A1097" s="119"/>
      <c r="B1097" s="119"/>
      <c r="C1097" s="128"/>
      <c r="D1097" s="120" t="s">
        <v>2511</v>
      </c>
      <c r="E1097" s="129">
        <f>N1097/O1097</f>
        <v>0.40069237035025795</v>
      </c>
      <c r="F1097" s="258"/>
      <c r="G1097" s="122"/>
      <c r="H1097" s="122"/>
      <c r="I1097" s="123"/>
      <c r="J1097" s="123"/>
      <c r="K1097" s="123"/>
      <c r="L1097" s="123"/>
      <c r="M1097" s="123"/>
      <c r="N1097" s="227">
        <f>SUM(N1071:N1096)</f>
        <v>5903</v>
      </c>
      <c r="O1097" s="227">
        <f>SUM(O1071:O1096)</f>
        <v>14732</v>
      </c>
      <c r="P1097" s="125"/>
      <c r="Q1097" s="124"/>
      <c r="U1097" s="126"/>
      <c r="V1097" s="126"/>
      <c r="W1097" s="126"/>
    </row>
    <row r="1098" spans="1:23" s="84" customFormat="1" x14ac:dyDescent="0.25">
      <c r="A1098" s="79" t="s">
        <v>921</v>
      </c>
      <c r="B1098" s="79" t="s">
        <v>1201</v>
      </c>
      <c r="C1098" s="79" t="s">
        <v>922</v>
      </c>
      <c r="D1098" s="79" t="s">
        <v>1632</v>
      </c>
      <c r="E1098" s="80">
        <v>0.1699</v>
      </c>
      <c r="F1098" s="196"/>
      <c r="G1098" s="82" t="str">
        <f t="shared" si="85"/>
        <v/>
      </c>
      <c r="H1098" s="82" t="str">
        <f t="shared" si="86"/>
        <v/>
      </c>
      <c r="I1098" s="83"/>
      <c r="J1098" s="83"/>
      <c r="K1098" s="83"/>
      <c r="L1098" s="83"/>
      <c r="M1098" s="83"/>
      <c r="N1098" s="84">
        <v>104</v>
      </c>
      <c r="O1098" s="84">
        <v>612</v>
      </c>
      <c r="P1098" s="85">
        <v>43984</v>
      </c>
      <c r="U1098" s="80"/>
      <c r="V1098" s="80"/>
      <c r="W1098" s="80"/>
    </row>
    <row r="1099" spans="1:23" s="84" customFormat="1" x14ac:dyDescent="0.25">
      <c r="A1099" s="79" t="s">
        <v>921</v>
      </c>
      <c r="B1099" s="79" t="s">
        <v>1201</v>
      </c>
      <c r="C1099" s="79" t="s">
        <v>923</v>
      </c>
      <c r="D1099" s="79" t="s">
        <v>924</v>
      </c>
      <c r="E1099" s="80">
        <v>0.13819999999999999</v>
      </c>
      <c r="F1099" s="196"/>
      <c r="G1099" s="82" t="str">
        <f t="shared" si="85"/>
        <v/>
      </c>
      <c r="H1099" s="82" t="str">
        <f t="shared" si="86"/>
        <v/>
      </c>
      <c r="I1099" s="83"/>
      <c r="J1099" s="83"/>
      <c r="K1099" s="83"/>
      <c r="L1099" s="83"/>
      <c r="M1099" s="83"/>
      <c r="N1099" s="84">
        <v>115</v>
      </c>
      <c r="O1099" s="84">
        <v>832</v>
      </c>
      <c r="P1099" s="85">
        <v>43984</v>
      </c>
      <c r="U1099" s="80"/>
      <c r="V1099" s="80"/>
      <c r="W1099" s="80"/>
    </row>
    <row r="1100" spans="1:23" s="84" customFormat="1" x14ac:dyDescent="0.25">
      <c r="A1100" s="79" t="s">
        <v>921</v>
      </c>
      <c r="B1100" s="79" t="s">
        <v>1201</v>
      </c>
      <c r="C1100" s="79" t="s">
        <v>925</v>
      </c>
      <c r="D1100" s="79" t="s">
        <v>926</v>
      </c>
      <c r="E1100" s="80">
        <v>0.2102</v>
      </c>
      <c r="F1100" s="196"/>
      <c r="G1100" s="82" t="str">
        <f t="shared" si="85"/>
        <v/>
      </c>
      <c r="H1100" s="82" t="str">
        <f t="shared" si="86"/>
        <v/>
      </c>
      <c r="I1100" s="83"/>
      <c r="J1100" s="83"/>
      <c r="K1100" s="83"/>
      <c r="L1100" s="83"/>
      <c r="M1100" s="83"/>
      <c r="N1100" s="84">
        <v>165</v>
      </c>
      <c r="O1100" s="84">
        <v>785</v>
      </c>
      <c r="P1100" s="85">
        <v>43984</v>
      </c>
      <c r="U1100" s="80"/>
      <c r="V1100" s="80"/>
      <c r="W1100" s="80"/>
    </row>
    <row r="1101" spans="1:23" s="84" customFormat="1" x14ac:dyDescent="0.25">
      <c r="A1101" s="79" t="s">
        <v>921</v>
      </c>
      <c r="B1101" s="79" t="s">
        <v>1201</v>
      </c>
      <c r="C1101" s="79" t="s">
        <v>927</v>
      </c>
      <c r="D1101" s="79" t="s">
        <v>928</v>
      </c>
      <c r="E1101" s="80">
        <v>0.19789999999999999</v>
      </c>
      <c r="F1101" s="196"/>
      <c r="G1101" s="82" t="str">
        <f t="shared" si="85"/>
        <v/>
      </c>
      <c r="H1101" s="82" t="str">
        <f t="shared" si="86"/>
        <v/>
      </c>
      <c r="I1101" s="83"/>
      <c r="J1101" s="83"/>
      <c r="K1101" s="83"/>
      <c r="L1101" s="83"/>
      <c r="M1101" s="83"/>
      <c r="N1101" s="84">
        <v>113</v>
      </c>
      <c r="O1101" s="84">
        <v>571</v>
      </c>
      <c r="P1101" s="85">
        <v>43984</v>
      </c>
      <c r="U1101" s="80"/>
      <c r="V1101" s="80"/>
      <c r="W1101" s="80"/>
    </row>
    <row r="1102" spans="1:23" s="84" customFormat="1" x14ac:dyDescent="0.25">
      <c r="A1102" s="79" t="s">
        <v>921</v>
      </c>
      <c r="B1102" s="79" t="s">
        <v>1201</v>
      </c>
      <c r="C1102" s="79" t="s">
        <v>929</v>
      </c>
      <c r="D1102" s="79" t="s">
        <v>930</v>
      </c>
      <c r="E1102" s="80">
        <v>0.23649999999999999</v>
      </c>
      <c r="F1102" s="196"/>
      <c r="G1102" s="82" t="str">
        <f t="shared" si="85"/>
        <v/>
      </c>
      <c r="H1102" s="82" t="str">
        <f t="shared" si="86"/>
        <v/>
      </c>
      <c r="I1102" s="83"/>
      <c r="J1102" s="83"/>
      <c r="K1102" s="83"/>
      <c r="L1102" s="83"/>
      <c r="M1102" s="83"/>
      <c r="N1102" s="84">
        <v>171</v>
      </c>
      <c r="O1102" s="84">
        <v>723</v>
      </c>
      <c r="P1102" s="85">
        <v>43984</v>
      </c>
      <c r="U1102" s="80"/>
      <c r="V1102" s="80"/>
      <c r="W1102" s="80"/>
    </row>
    <row r="1103" spans="1:23" s="84" customFormat="1" x14ac:dyDescent="0.25">
      <c r="A1103" s="79" t="s">
        <v>921</v>
      </c>
      <c r="B1103" s="79" t="s">
        <v>1201</v>
      </c>
      <c r="C1103" s="79" t="s">
        <v>931</v>
      </c>
      <c r="D1103" s="79" t="s">
        <v>932</v>
      </c>
      <c r="E1103" s="80">
        <v>0.17130000000000001</v>
      </c>
      <c r="F1103" s="196"/>
      <c r="G1103" s="82" t="str">
        <f t="shared" si="85"/>
        <v/>
      </c>
      <c r="H1103" s="82" t="str">
        <f t="shared" si="86"/>
        <v/>
      </c>
      <c r="I1103" s="83"/>
      <c r="J1103" s="83"/>
      <c r="K1103" s="83"/>
      <c r="L1103" s="83"/>
      <c r="M1103" s="83"/>
      <c r="N1103" s="84">
        <v>49</v>
      </c>
      <c r="O1103" s="84">
        <v>286</v>
      </c>
      <c r="P1103" s="85">
        <v>43984</v>
      </c>
      <c r="U1103" s="80"/>
      <c r="V1103" s="80"/>
      <c r="W1103" s="80"/>
    </row>
    <row r="1104" spans="1:23" s="127" customFormat="1" x14ac:dyDescent="0.25">
      <c r="A1104" s="119"/>
      <c r="B1104" s="119"/>
      <c r="C1104" s="119"/>
      <c r="D1104" s="120" t="s">
        <v>2511</v>
      </c>
      <c r="E1104" s="121">
        <f>N1104/O1104</f>
        <v>0.18823838277763191</v>
      </c>
      <c r="F1104" s="258"/>
      <c r="G1104" s="122"/>
      <c r="H1104" s="122"/>
      <c r="I1104" s="123"/>
      <c r="J1104" s="123"/>
      <c r="K1104" s="123"/>
      <c r="L1104" s="123"/>
      <c r="M1104" s="123"/>
      <c r="N1104" s="124">
        <f>SUM(N1098:N1103)</f>
        <v>717</v>
      </c>
      <c r="O1104" s="124">
        <f>SUM(O1098:O1103)</f>
        <v>3809</v>
      </c>
      <c r="P1104" s="125"/>
      <c r="Q1104" s="124"/>
      <c r="U1104" s="126"/>
      <c r="V1104" s="126"/>
      <c r="W1104" s="126"/>
    </row>
    <row r="1105" spans="1:23" s="84" customFormat="1" x14ac:dyDescent="0.25">
      <c r="A1105" s="79" t="s">
        <v>1165</v>
      </c>
      <c r="B1105" s="79" t="s">
        <v>1166</v>
      </c>
      <c r="C1105" s="79" t="s">
        <v>1167</v>
      </c>
      <c r="D1105" s="79" t="s">
        <v>1633</v>
      </c>
      <c r="E1105" s="80">
        <v>0.4667</v>
      </c>
      <c r="F1105" s="196"/>
      <c r="G1105" s="82" t="str">
        <f t="shared" si="85"/>
        <v>X</v>
      </c>
      <c r="H1105" s="82" t="str">
        <f t="shared" si="86"/>
        <v/>
      </c>
      <c r="I1105" s="83" t="s">
        <v>150</v>
      </c>
      <c r="J1105" s="83"/>
      <c r="K1105" s="83"/>
      <c r="L1105" s="83" t="s">
        <v>151</v>
      </c>
      <c r="M1105" s="83"/>
      <c r="N1105" s="84">
        <v>203</v>
      </c>
      <c r="O1105" s="84">
        <v>435</v>
      </c>
      <c r="P1105" s="85">
        <v>43985</v>
      </c>
      <c r="U1105" s="80"/>
      <c r="V1105" s="80"/>
      <c r="W1105" s="80"/>
    </row>
    <row r="1106" spans="1:23" s="84" customFormat="1" x14ac:dyDescent="0.25">
      <c r="A1106" s="79" t="s">
        <v>1165</v>
      </c>
      <c r="B1106" s="79" t="s">
        <v>1166</v>
      </c>
      <c r="C1106" s="79" t="s">
        <v>1168</v>
      </c>
      <c r="D1106" s="79" t="s">
        <v>1169</v>
      </c>
      <c r="E1106" s="80">
        <v>0.42570000000000002</v>
      </c>
      <c r="F1106" s="196"/>
      <c r="G1106" s="82" t="str">
        <f t="shared" si="85"/>
        <v>X</v>
      </c>
      <c r="H1106" s="82" t="str">
        <f t="shared" si="86"/>
        <v/>
      </c>
      <c r="I1106" s="83" t="s">
        <v>150</v>
      </c>
      <c r="J1106" s="83"/>
      <c r="K1106" s="83"/>
      <c r="L1106" s="83" t="s">
        <v>151</v>
      </c>
      <c r="M1106" s="83"/>
      <c r="N1106" s="84">
        <v>149</v>
      </c>
      <c r="O1106" s="84">
        <v>350</v>
      </c>
      <c r="P1106" s="85">
        <v>43985</v>
      </c>
      <c r="U1106" s="80"/>
      <c r="V1106" s="80"/>
      <c r="W1106" s="80"/>
    </row>
    <row r="1107" spans="1:23" s="127" customFormat="1" x14ac:dyDescent="0.25">
      <c r="A1107" s="119"/>
      <c r="B1107" s="119"/>
      <c r="C1107" s="119"/>
      <c r="D1107" s="120" t="s">
        <v>2511</v>
      </c>
      <c r="E1107" s="121">
        <f>N1107/O1107</f>
        <v>0.44840764331210192</v>
      </c>
      <c r="F1107" s="258"/>
      <c r="G1107" s="122"/>
      <c r="H1107" s="122"/>
      <c r="I1107" s="123"/>
      <c r="J1107" s="123"/>
      <c r="K1107" s="123"/>
      <c r="L1107" s="123"/>
      <c r="M1107" s="123"/>
      <c r="N1107" s="124">
        <f>SUM(N1105:N1106)</f>
        <v>352</v>
      </c>
      <c r="O1107" s="124">
        <f>SUM(O1105:O1106)</f>
        <v>785</v>
      </c>
      <c r="P1107" s="125"/>
      <c r="Q1107" s="124"/>
      <c r="U1107" s="126"/>
      <c r="V1107" s="126"/>
      <c r="W1107" s="126"/>
    </row>
    <row r="1108" spans="1:23" s="84" customFormat="1" x14ac:dyDescent="0.25">
      <c r="A1108" s="79" t="s">
        <v>1464</v>
      </c>
      <c r="B1108" s="108" t="s">
        <v>1465</v>
      </c>
      <c r="C1108" s="79" t="s">
        <v>1466</v>
      </c>
      <c r="D1108" s="108" t="s">
        <v>1467</v>
      </c>
      <c r="E1108" s="80">
        <v>0.36180000000000001</v>
      </c>
      <c r="F1108" s="196"/>
      <c r="G1108" s="82" t="str">
        <f>IF(E1108&gt;=40%,"X","")</f>
        <v/>
      </c>
      <c r="H1108" s="82" t="str">
        <f>IF(AND( E1108&gt;=30%, E1108 &lt;=39.99%),"X","")</f>
        <v>X</v>
      </c>
      <c r="I1108" s="83"/>
      <c r="J1108" s="83"/>
      <c r="K1108" s="83"/>
      <c r="L1108" s="83"/>
      <c r="M1108" s="83"/>
      <c r="N1108" s="84">
        <v>127</v>
      </c>
      <c r="O1108" s="84">
        <v>351</v>
      </c>
      <c r="P1108" s="85">
        <v>43991</v>
      </c>
      <c r="U1108" s="80"/>
      <c r="V1108" s="80"/>
      <c r="W1108" s="80"/>
    </row>
    <row r="1109" spans="1:23" s="84" customFormat="1" x14ac:dyDescent="0.25">
      <c r="A1109" s="79" t="s">
        <v>1464</v>
      </c>
      <c r="B1109" s="108" t="s">
        <v>1465</v>
      </c>
      <c r="C1109" s="79" t="s">
        <v>1468</v>
      </c>
      <c r="D1109" s="108" t="s">
        <v>1750</v>
      </c>
      <c r="E1109" s="80">
        <v>0.2747</v>
      </c>
      <c r="F1109" s="196"/>
      <c r="G1109" s="82" t="str">
        <f>IF(E1109&gt;=40%,"X","")</f>
        <v/>
      </c>
      <c r="H1109" s="82" t="str">
        <f>IF(AND( E1109&gt;=30%, E1109 &lt;=39.99%),"X","")</f>
        <v/>
      </c>
      <c r="I1109" s="83"/>
      <c r="J1109" s="83"/>
      <c r="K1109" s="83"/>
      <c r="L1109" s="83"/>
      <c r="M1109" s="83"/>
      <c r="N1109" s="84">
        <v>64</v>
      </c>
      <c r="O1109" s="84">
        <v>233</v>
      </c>
      <c r="P1109" s="85">
        <v>43991</v>
      </c>
      <c r="U1109" s="80"/>
      <c r="V1109" s="80"/>
      <c r="W1109" s="80"/>
    </row>
    <row r="1110" spans="1:23" s="84" customFormat="1" x14ac:dyDescent="0.25">
      <c r="A1110" s="79" t="s">
        <v>1464</v>
      </c>
      <c r="B1110" s="108" t="s">
        <v>1465</v>
      </c>
      <c r="C1110" s="79" t="s">
        <v>2028</v>
      </c>
      <c r="D1110" s="108" t="s">
        <v>1749</v>
      </c>
      <c r="E1110" s="80">
        <v>0.3286</v>
      </c>
      <c r="F1110" s="196"/>
      <c r="G1110" s="82" t="str">
        <f>IF(E1110&gt;=40%,"X","")</f>
        <v/>
      </c>
      <c r="H1110" s="82" t="str">
        <f>IF(AND( E1110&gt;=30%, E1110 &lt;=39.99%),"X","")</f>
        <v>X</v>
      </c>
      <c r="I1110" s="83"/>
      <c r="J1110" s="83"/>
      <c r="K1110" s="83"/>
      <c r="L1110" s="83"/>
      <c r="M1110" s="83"/>
      <c r="N1110" s="84">
        <v>93</v>
      </c>
      <c r="O1110" s="84">
        <v>283</v>
      </c>
      <c r="P1110" s="85">
        <v>43991</v>
      </c>
      <c r="U1110" s="80"/>
      <c r="V1110" s="80"/>
      <c r="W1110" s="80"/>
    </row>
    <row r="1111" spans="1:23" s="127" customFormat="1" x14ac:dyDescent="0.25">
      <c r="A1111" s="119"/>
      <c r="B1111" s="120"/>
      <c r="C1111" s="119"/>
      <c r="D1111" s="120" t="s">
        <v>2511</v>
      </c>
      <c r="E1111" s="121">
        <f>N1111/O1111</f>
        <v>0.32756632064590541</v>
      </c>
      <c r="F1111" s="258"/>
      <c r="G1111" s="122"/>
      <c r="H1111" s="122"/>
      <c r="I1111" s="123"/>
      <c r="J1111" s="123"/>
      <c r="K1111" s="123"/>
      <c r="L1111" s="123"/>
      <c r="M1111" s="123"/>
      <c r="N1111" s="124">
        <f>SUM(N1108:N1110)</f>
        <v>284</v>
      </c>
      <c r="O1111" s="124">
        <f>SUM(O1108:O1110)</f>
        <v>867</v>
      </c>
      <c r="P1111" s="125"/>
      <c r="Q1111" s="124"/>
      <c r="U1111" s="126"/>
      <c r="V1111" s="126"/>
      <c r="W1111" s="126"/>
    </row>
    <row r="1112" spans="1:23" s="84" customFormat="1" x14ac:dyDescent="0.25">
      <c r="A1112" s="90" t="s">
        <v>1161</v>
      </c>
      <c r="B1112" s="90" t="s">
        <v>1162</v>
      </c>
      <c r="C1112" s="90" t="s">
        <v>1635</v>
      </c>
      <c r="D1112" s="90" t="s">
        <v>1634</v>
      </c>
      <c r="E1112" s="80">
        <v>0.45490000000000003</v>
      </c>
      <c r="F1112" s="196"/>
      <c r="G1112" s="83" t="str">
        <f t="shared" si="85"/>
        <v>X</v>
      </c>
      <c r="H1112" s="83" t="str">
        <f t="shared" si="86"/>
        <v/>
      </c>
      <c r="I1112" s="83"/>
      <c r="J1112" s="83"/>
      <c r="K1112" s="83"/>
      <c r="L1112" s="83"/>
      <c r="M1112" s="83"/>
      <c r="N1112" s="84">
        <v>126</v>
      </c>
      <c r="O1112" s="84">
        <v>277</v>
      </c>
      <c r="P1112" s="85">
        <v>43985</v>
      </c>
      <c r="R1112" s="88"/>
      <c r="U1112" s="80"/>
      <c r="V1112" s="80"/>
      <c r="W1112" s="80"/>
    </row>
    <row r="1113" spans="1:23" s="84" customFormat="1" x14ac:dyDescent="0.25">
      <c r="A1113" s="90" t="s">
        <v>1161</v>
      </c>
      <c r="B1113" s="90" t="s">
        <v>1162</v>
      </c>
      <c r="C1113" s="90" t="s">
        <v>1636</v>
      </c>
      <c r="D1113" s="90" t="s">
        <v>1163</v>
      </c>
      <c r="E1113" s="80">
        <v>0.4027</v>
      </c>
      <c r="F1113" s="196"/>
      <c r="G1113" s="83" t="str">
        <f t="shared" si="85"/>
        <v>X</v>
      </c>
      <c r="H1113" s="83" t="str">
        <f t="shared" si="86"/>
        <v/>
      </c>
      <c r="I1113" s="83"/>
      <c r="J1113" s="83"/>
      <c r="K1113" s="83"/>
      <c r="L1113" s="83"/>
      <c r="M1113" s="83"/>
      <c r="N1113" s="84">
        <v>91</v>
      </c>
      <c r="O1113" s="84">
        <v>226</v>
      </c>
      <c r="P1113" s="85">
        <v>43985</v>
      </c>
      <c r="R1113" s="88"/>
      <c r="U1113" s="80"/>
      <c r="V1113" s="80"/>
      <c r="W1113" s="80"/>
    </row>
    <row r="1114" spans="1:23" s="84" customFormat="1" x14ac:dyDescent="0.25">
      <c r="A1114" s="90" t="s">
        <v>1161</v>
      </c>
      <c r="B1114" s="90" t="s">
        <v>1162</v>
      </c>
      <c r="C1114" s="90" t="s">
        <v>1637</v>
      </c>
      <c r="D1114" s="90" t="s">
        <v>1164</v>
      </c>
      <c r="E1114" s="80">
        <v>0.2555</v>
      </c>
      <c r="F1114" s="196"/>
      <c r="G1114" s="83" t="str">
        <f t="shared" si="85"/>
        <v/>
      </c>
      <c r="H1114" s="83" t="str">
        <f t="shared" si="86"/>
        <v/>
      </c>
      <c r="I1114" s="83"/>
      <c r="J1114" s="83"/>
      <c r="K1114" s="83"/>
      <c r="L1114" s="83"/>
      <c r="M1114" s="83"/>
      <c r="N1114" s="84">
        <v>58</v>
      </c>
      <c r="O1114" s="84">
        <v>227</v>
      </c>
      <c r="P1114" s="85">
        <v>43985</v>
      </c>
      <c r="R1114" s="88"/>
      <c r="U1114" s="80"/>
      <c r="V1114" s="80"/>
      <c r="W1114" s="80"/>
    </row>
    <row r="1115" spans="1:23" s="127" customFormat="1" x14ac:dyDescent="0.25">
      <c r="A1115" s="190"/>
      <c r="B1115" s="190"/>
      <c r="C1115" s="190"/>
      <c r="D1115" s="120" t="s">
        <v>2511</v>
      </c>
      <c r="E1115" s="121">
        <f>N1115/O1115</f>
        <v>0.37671232876712329</v>
      </c>
      <c r="F1115" s="258"/>
      <c r="G1115" s="123"/>
      <c r="H1115" s="123"/>
      <c r="I1115" s="123"/>
      <c r="J1115" s="123"/>
      <c r="K1115" s="123"/>
      <c r="L1115" s="123"/>
      <c r="M1115" s="123"/>
      <c r="N1115" s="124">
        <f>SUM(N1112:N1114)</f>
        <v>275</v>
      </c>
      <c r="O1115" s="124">
        <f>SUM(O1112:O1114)</f>
        <v>730</v>
      </c>
      <c r="P1115" s="125"/>
      <c r="Q1115" s="124"/>
      <c r="R1115" s="136"/>
      <c r="U1115" s="126"/>
      <c r="V1115" s="126"/>
      <c r="W1115" s="126"/>
    </row>
    <row r="1116" spans="1:23" s="84" customFormat="1" x14ac:dyDescent="0.25">
      <c r="A1116" s="79" t="s">
        <v>1125</v>
      </c>
      <c r="B1116" s="79" t="s">
        <v>1202</v>
      </c>
      <c r="C1116" s="79" t="s">
        <v>2029</v>
      </c>
      <c r="D1116" s="79" t="s">
        <v>933</v>
      </c>
      <c r="E1116" s="80">
        <v>0.42059999999999997</v>
      </c>
      <c r="F1116" s="196"/>
      <c r="G1116" s="82" t="str">
        <f t="shared" si="85"/>
        <v>X</v>
      </c>
      <c r="H1116" s="82" t="str">
        <f t="shared" si="86"/>
        <v/>
      </c>
      <c r="I1116" s="83"/>
      <c r="J1116" s="83"/>
      <c r="K1116" s="83"/>
      <c r="L1116" s="83"/>
      <c r="M1116" s="83"/>
      <c r="N1116" s="84">
        <v>90</v>
      </c>
      <c r="O1116" s="84">
        <v>214</v>
      </c>
      <c r="P1116" s="85">
        <v>43983</v>
      </c>
      <c r="U1116" s="80"/>
      <c r="V1116" s="80"/>
      <c r="W1116" s="80"/>
    </row>
    <row r="1117" spans="1:23" s="127" customFormat="1" x14ac:dyDescent="0.25">
      <c r="A1117" s="119"/>
      <c r="B1117" s="119"/>
      <c r="C1117" s="119"/>
      <c r="D1117" s="120" t="s">
        <v>2511</v>
      </c>
      <c r="E1117" s="121">
        <f>N1117/O1117</f>
        <v>0.42056074766355139</v>
      </c>
      <c r="F1117" s="258"/>
      <c r="G1117" s="122"/>
      <c r="H1117" s="122"/>
      <c r="I1117" s="123"/>
      <c r="J1117" s="123"/>
      <c r="K1117" s="123"/>
      <c r="L1117" s="123"/>
      <c r="M1117" s="123"/>
      <c r="N1117" s="124">
        <f>SUM(N1116)</f>
        <v>90</v>
      </c>
      <c r="O1117" s="124">
        <f>SUM(O1116)</f>
        <v>214</v>
      </c>
      <c r="P1117" s="125"/>
      <c r="Q1117" s="124"/>
      <c r="U1117" s="126"/>
      <c r="V1117" s="126"/>
      <c r="W1117" s="126"/>
    </row>
    <row r="1118" spans="1:23" s="84" customFormat="1" x14ac:dyDescent="0.25">
      <c r="A1118" s="79" t="s">
        <v>276</v>
      </c>
      <c r="B1118" s="79" t="s">
        <v>692</v>
      </c>
      <c r="C1118" s="86" t="s">
        <v>277</v>
      </c>
      <c r="D1118" s="79" t="s">
        <v>278</v>
      </c>
      <c r="E1118" s="87">
        <v>0.38219999999999998</v>
      </c>
      <c r="F1118" s="196"/>
      <c r="G1118" s="82" t="str">
        <f t="shared" si="85"/>
        <v/>
      </c>
      <c r="H1118" s="82" t="s">
        <v>22</v>
      </c>
      <c r="I1118" s="83"/>
      <c r="J1118" s="83"/>
      <c r="K1118" s="83"/>
      <c r="L1118" s="83"/>
      <c r="M1118" s="83"/>
      <c r="N1118" s="84">
        <v>206</v>
      </c>
      <c r="O1118" s="84">
        <v>539</v>
      </c>
      <c r="P1118" s="85">
        <v>43935</v>
      </c>
      <c r="U1118" s="80"/>
      <c r="V1118" s="80"/>
      <c r="W1118" s="80"/>
    </row>
    <row r="1119" spans="1:23" s="84" customFormat="1" x14ac:dyDescent="0.25">
      <c r="A1119" s="79" t="s">
        <v>276</v>
      </c>
      <c r="B1119" s="79" t="s">
        <v>692</v>
      </c>
      <c r="C1119" s="86" t="s">
        <v>279</v>
      </c>
      <c r="D1119" s="79" t="s">
        <v>693</v>
      </c>
      <c r="E1119" s="87">
        <v>0.44819999999999999</v>
      </c>
      <c r="F1119" s="196"/>
      <c r="G1119" s="82" t="s">
        <v>22</v>
      </c>
      <c r="H1119" s="82" t="str">
        <f t="shared" ref="H1119:H1155" si="87">IF(AND( E1119&gt;=30%, E1119 &lt;=39.99%),"X","")</f>
        <v/>
      </c>
      <c r="I1119" s="83"/>
      <c r="J1119" s="83"/>
      <c r="K1119" s="83"/>
      <c r="L1119" s="83"/>
      <c r="M1119" s="83"/>
      <c r="N1119" s="84">
        <v>255</v>
      </c>
      <c r="O1119" s="84">
        <v>569</v>
      </c>
      <c r="P1119" s="85">
        <v>43935</v>
      </c>
      <c r="U1119" s="80"/>
      <c r="V1119" s="80"/>
      <c r="W1119" s="80"/>
    </row>
    <row r="1120" spans="1:23" s="84" customFormat="1" x14ac:dyDescent="0.25">
      <c r="A1120" s="79" t="s">
        <v>276</v>
      </c>
      <c r="B1120" s="79" t="s">
        <v>692</v>
      </c>
      <c r="C1120" s="86" t="s">
        <v>280</v>
      </c>
      <c r="D1120" s="79" t="s">
        <v>281</v>
      </c>
      <c r="E1120" s="87">
        <v>0.30640000000000001</v>
      </c>
      <c r="F1120" s="196"/>
      <c r="G1120" s="82" t="str">
        <f t="shared" ref="G1120:G1155" si="88">IF(E1120&gt;=40%,"X","")</f>
        <v/>
      </c>
      <c r="H1120" s="82" t="str">
        <f t="shared" si="87"/>
        <v>X</v>
      </c>
      <c r="I1120" s="83"/>
      <c r="J1120" s="83"/>
      <c r="K1120" s="83"/>
      <c r="L1120" s="83"/>
      <c r="M1120" s="83"/>
      <c r="N1120" s="84">
        <v>159</v>
      </c>
      <c r="O1120" s="84">
        <v>519</v>
      </c>
      <c r="P1120" s="85">
        <v>43935</v>
      </c>
      <c r="U1120" s="80"/>
      <c r="V1120" s="80"/>
      <c r="W1120" s="80"/>
    </row>
    <row r="1121" spans="1:23" s="84" customFormat="1" x14ac:dyDescent="0.25">
      <c r="A1121" s="79" t="s">
        <v>276</v>
      </c>
      <c r="B1121" s="79" t="s">
        <v>692</v>
      </c>
      <c r="C1121" s="86" t="s">
        <v>282</v>
      </c>
      <c r="D1121" s="79" t="s">
        <v>283</v>
      </c>
      <c r="E1121" s="87">
        <v>0.38080000000000003</v>
      </c>
      <c r="F1121" s="196"/>
      <c r="G1121" s="82" t="str">
        <f t="shared" si="88"/>
        <v/>
      </c>
      <c r="H1121" s="82" t="str">
        <f t="shared" si="87"/>
        <v>X</v>
      </c>
      <c r="I1121" s="83"/>
      <c r="J1121" s="83"/>
      <c r="K1121" s="83"/>
      <c r="L1121" s="83"/>
      <c r="M1121" s="83"/>
      <c r="N1121" s="84">
        <v>147</v>
      </c>
      <c r="O1121" s="84">
        <v>386</v>
      </c>
      <c r="P1121" s="85">
        <v>43935</v>
      </c>
      <c r="U1121" s="80"/>
      <c r="V1121" s="80"/>
      <c r="W1121" s="80"/>
    </row>
    <row r="1122" spans="1:23" s="84" customFormat="1" x14ac:dyDescent="0.25">
      <c r="A1122" s="79" t="s">
        <v>276</v>
      </c>
      <c r="B1122" s="79" t="s">
        <v>692</v>
      </c>
      <c r="C1122" s="86" t="s">
        <v>284</v>
      </c>
      <c r="D1122" s="79" t="s">
        <v>694</v>
      </c>
      <c r="E1122" s="87">
        <v>0.2853</v>
      </c>
      <c r="F1122" s="196"/>
      <c r="G1122" s="82" t="str">
        <f t="shared" si="88"/>
        <v/>
      </c>
      <c r="H1122" s="82" t="str">
        <f t="shared" si="87"/>
        <v/>
      </c>
      <c r="I1122" s="83"/>
      <c r="J1122" s="83"/>
      <c r="K1122" s="83"/>
      <c r="L1122" s="83"/>
      <c r="M1122" s="83"/>
      <c r="N1122" s="84">
        <v>91</v>
      </c>
      <c r="O1122" s="84">
        <v>319</v>
      </c>
      <c r="P1122" s="85">
        <v>43935</v>
      </c>
      <c r="U1122" s="80"/>
      <c r="V1122" s="80"/>
      <c r="W1122" s="80"/>
    </row>
    <row r="1123" spans="1:23" s="127" customFormat="1" x14ac:dyDescent="0.25">
      <c r="A1123" s="119"/>
      <c r="B1123" s="119"/>
      <c r="C1123" s="128"/>
      <c r="D1123" s="120" t="s">
        <v>2511</v>
      </c>
      <c r="E1123" s="129">
        <f>N1123/O1123</f>
        <v>0.36792452830188677</v>
      </c>
      <c r="F1123" s="258"/>
      <c r="G1123" s="122"/>
      <c r="H1123" s="122"/>
      <c r="I1123" s="123"/>
      <c r="J1123" s="123"/>
      <c r="K1123" s="123"/>
      <c r="L1123" s="123"/>
      <c r="M1123" s="123"/>
      <c r="N1123" s="124">
        <f>SUM(N1118:N1122)</f>
        <v>858</v>
      </c>
      <c r="O1123" s="124">
        <f>SUM(O1118:O1122)</f>
        <v>2332</v>
      </c>
      <c r="P1123" s="125"/>
      <c r="Q1123" s="124"/>
      <c r="U1123" s="126"/>
      <c r="V1123" s="126"/>
      <c r="W1123" s="126"/>
    </row>
    <row r="1124" spans="1:23" s="84" customFormat="1" x14ac:dyDescent="0.25">
      <c r="A1124" s="79" t="s">
        <v>529</v>
      </c>
      <c r="B1124" s="79" t="s">
        <v>510</v>
      </c>
      <c r="C1124" s="86" t="s">
        <v>511</v>
      </c>
      <c r="D1124" s="79" t="s">
        <v>695</v>
      </c>
      <c r="E1124" s="87">
        <v>0.41670000000000001</v>
      </c>
      <c r="F1124" s="196"/>
      <c r="G1124" s="82" t="str">
        <f t="shared" si="88"/>
        <v>X</v>
      </c>
      <c r="H1124" s="82" t="str">
        <f t="shared" si="87"/>
        <v/>
      </c>
      <c r="I1124" s="83"/>
      <c r="J1124" s="83"/>
      <c r="K1124" s="83"/>
      <c r="L1124" s="83"/>
      <c r="M1124" s="83"/>
      <c r="N1124" s="84">
        <v>190</v>
      </c>
      <c r="O1124" s="84">
        <v>456</v>
      </c>
      <c r="P1124" s="85">
        <v>43922</v>
      </c>
      <c r="U1124" s="80"/>
      <c r="V1124" s="80"/>
      <c r="W1124" s="80"/>
    </row>
    <row r="1125" spans="1:23" s="84" customFormat="1" x14ac:dyDescent="0.25">
      <c r="A1125" s="79" t="s">
        <v>529</v>
      </c>
      <c r="B1125" s="79" t="s">
        <v>510</v>
      </c>
      <c r="C1125" s="86" t="s">
        <v>512</v>
      </c>
      <c r="D1125" s="79" t="s">
        <v>513</v>
      </c>
      <c r="E1125" s="87">
        <v>0.29859999999999998</v>
      </c>
      <c r="F1125" s="196"/>
      <c r="G1125" s="82" t="str">
        <f t="shared" si="88"/>
        <v/>
      </c>
      <c r="H1125" s="82" t="str">
        <f t="shared" si="87"/>
        <v/>
      </c>
      <c r="I1125" s="83"/>
      <c r="J1125" s="83"/>
      <c r="K1125" s="83"/>
      <c r="L1125" s="83"/>
      <c r="M1125" s="83"/>
      <c r="N1125" s="84">
        <v>106</v>
      </c>
      <c r="O1125" s="84">
        <v>355</v>
      </c>
      <c r="P1125" s="85">
        <v>43922</v>
      </c>
      <c r="U1125" s="80"/>
      <c r="V1125" s="80"/>
      <c r="W1125" s="80"/>
    </row>
    <row r="1126" spans="1:23" s="127" customFormat="1" x14ac:dyDescent="0.25">
      <c r="A1126" s="119"/>
      <c r="B1126" s="119"/>
      <c r="C1126" s="128"/>
      <c r="D1126" s="120" t="s">
        <v>2511</v>
      </c>
      <c r="E1126" s="129">
        <f>N1126/O1126</f>
        <v>0.36498150431565968</v>
      </c>
      <c r="F1126" s="258"/>
      <c r="G1126" s="122"/>
      <c r="H1126" s="122"/>
      <c r="I1126" s="123"/>
      <c r="J1126" s="123"/>
      <c r="K1126" s="123"/>
      <c r="L1126" s="123"/>
      <c r="M1126" s="123"/>
      <c r="N1126" s="124">
        <f>SUM(N1124:N1125)</f>
        <v>296</v>
      </c>
      <c r="O1126" s="124">
        <f>SUM(O1124:O1125)</f>
        <v>811</v>
      </c>
      <c r="P1126" s="125"/>
      <c r="Q1126" s="124"/>
      <c r="U1126" s="126"/>
      <c r="V1126" s="126"/>
      <c r="W1126" s="126"/>
    </row>
    <row r="1127" spans="1:23" s="84" customFormat="1" x14ac:dyDescent="0.25">
      <c r="A1127" s="79" t="s">
        <v>2030</v>
      </c>
      <c r="B1127" s="108" t="s">
        <v>2226</v>
      </c>
      <c r="C1127" s="79" t="s">
        <v>2031</v>
      </c>
      <c r="D1127" s="108" t="s">
        <v>2032</v>
      </c>
      <c r="E1127" s="80">
        <v>0.45600000000000002</v>
      </c>
      <c r="F1127" s="196"/>
      <c r="G1127" s="82" t="str">
        <f t="shared" si="88"/>
        <v>X</v>
      </c>
      <c r="H1127" s="82" t="str">
        <f t="shared" si="87"/>
        <v/>
      </c>
      <c r="I1127" s="83"/>
      <c r="J1127" s="83"/>
      <c r="K1127" s="83"/>
      <c r="L1127" s="83"/>
      <c r="M1127" s="83"/>
      <c r="N1127" s="84">
        <v>259</v>
      </c>
      <c r="O1127" s="84">
        <v>568</v>
      </c>
      <c r="P1127" s="85">
        <v>43993</v>
      </c>
      <c r="U1127" s="80"/>
      <c r="V1127" s="80"/>
      <c r="W1127" s="80"/>
    </row>
    <row r="1128" spans="1:23" s="84" customFormat="1" x14ac:dyDescent="0.25">
      <c r="A1128" s="79" t="s">
        <v>2030</v>
      </c>
      <c r="B1128" s="108" t="s">
        <v>2456</v>
      </c>
      <c r="C1128" s="79" t="s">
        <v>2033</v>
      </c>
      <c r="D1128" s="108" t="s">
        <v>2227</v>
      </c>
      <c r="E1128" s="80">
        <v>0.41510000000000002</v>
      </c>
      <c r="F1128" s="196"/>
      <c r="G1128" s="82" t="str">
        <f t="shared" si="88"/>
        <v>X</v>
      </c>
      <c r="H1128" s="82" t="str">
        <f t="shared" si="87"/>
        <v/>
      </c>
      <c r="I1128" s="83"/>
      <c r="J1128" s="83"/>
      <c r="K1128" s="83"/>
      <c r="L1128" s="83"/>
      <c r="M1128" s="83"/>
      <c r="N1128" s="84">
        <v>110</v>
      </c>
      <c r="O1128" s="84">
        <v>265</v>
      </c>
      <c r="P1128" s="85">
        <v>43993</v>
      </c>
      <c r="U1128" s="80"/>
      <c r="V1128" s="80"/>
      <c r="W1128" s="80"/>
    </row>
    <row r="1129" spans="1:23" s="84" customFormat="1" x14ac:dyDescent="0.25">
      <c r="A1129" s="79" t="s">
        <v>2030</v>
      </c>
      <c r="B1129" s="108" t="s">
        <v>2456</v>
      </c>
      <c r="C1129" s="79" t="s">
        <v>2034</v>
      </c>
      <c r="D1129" s="108" t="s">
        <v>2559</v>
      </c>
      <c r="E1129" s="80">
        <v>0.35659999999999997</v>
      </c>
      <c r="F1129" s="196"/>
      <c r="G1129" s="82" t="str">
        <f t="shared" si="88"/>
        <v/>
      </c>
      <c r="H1129" s="82" t="str">
        <f t="shared" si="87"/>
        <v>X</v>
      </c>
      <c r="I1129" s="83"/>
      <c r="J1129" s="83"/>
      <c r="K1129" s="83"/>
      <c r="L1129" s="83"/>
      <c r="M1129" s="83"/>
      <c r="N1129" s="84">
        <v>143</v>
      </c>
      <c r="O1129" s="84">
        <v>401</v>
      </c>
      <c r="P1129" s="85">
        <v>43993</v>
      </c>
      <c r="U1129" s="80"/>
      <c r="V1129" s="80"/>
      <c r="W1129" s="80"/>
    </row>
    <row r="1130" spans="1:23" s="127" customFormat="1" x14ac:dyDescent="0.25">
      <c r="A1130" s="119"/>
      <c r="B1130" s="120"/>
      <c r="C1130" s="119"/>
      <c r="D1130" s="120" t="s">
        <v>2511</v>
      </c>
      <c r="E1130" s="121">
        <f>N1130/O1130</f>
        <v>0.41491085899513774</v>
      </c>
      <c r="F1130" s="258"/>
      <c r="G1130" s="122"/>
      <c r="H1130" s="122"/>
      <c r="I1130" s="123"/>
      <c r="J1130" s="123"/>
      <c r="K1130" s="123"/>
      <c r="L1130" s="123"/>
      <c r="M1130" s="123"/>
      <c r="N1130" s="124">
        <f>SUM(N1127:N1129)</f>
        <v>512</v>
      </c>
      <c r="O1130" s="124">
        <f>SUM(O1127:O1129)</f>
        <v>1234</v>
      </c>
      <c r="P1130" s="125"/>
      <c r="Q1130" s="124"/>
      <c r="U1130" s="126"/>
      <c r="V1130" s="126"/>
      <c r="W1130" s="126"/>
    </row>
    <row r="1131" spans="1:23" s="84" customFormat="1" x14ac:dyDescent="0.25">
      <c r="A1131" s="79" t="s">
        <v>155</v>
      </c>
      <c r="B1131" s="79" t="s">
        <v>156</v>
      </c>
      <c r="C1131" s="86" t="s">
        <v>2035</v>
      </c>
      <c r="D1131" s="79" t="s">
        <v>157</v>
      </c>
      <c r="E1131" s="87">
        <v>0.47049999999999997</v>
      </c>
      <c r="F1131" s="196"/>
      <c r="G1131" s="82" t="str">
        <f t="shared" si="88"/>
        <v>X</v>
      </c>
      <c r="H1131" s="82" t="str">
        <f t="shared" si="87"/>
        <v/>
      </c>
      <c r="I1131" s="83"/>
      <c r="J1131" s="83"/>
      <c r="K1131" s="83"/>
      <c r="L1131" s="83"/>
      <c r="M1131" s="83"/>
      <c r="N1131" s="84">
        <v>279</v>
      </c>
      <c r="O1131" s="84">
        <v>593</v>
      </c>
      <c r="P1131" s="85">
        <v>43930</v>
      </c>
      <c r="U1131" s="80"/>
      <c r="V1131" s="80"/>
      <c r="W1131" s="80"/>
    </row>
    <row r="1132" spans="1:23" s="84" customFormat="1" x14ac:dyDescent="0.25">
      <c r="A1132" s="79" t="s">
        <v>155</v>
      </c>
      <c r="B1132" s="79" t="s">
        <v>156</v>
      </c>
      <c r="C1132" s="86" t="s">
        <v>158</v>
      </c>
      <c r="D1132" s="79" t="s">
        <v>159</v>
      </c>
      <c r="E1132" s="87">
        <v>0.38100000000000001</v>
      </c>
      <c r="F1132" s="196"/>
      <c r="G1132" s="82" t="str">
        <f t="shared" si="88"/>
        <v/>
      </c>
      <c r="H1132" s="82" t="str">
        <f t="shared" si="87"/>
        <v>X</v>
      </c>
      <c r="I1132" s="83"/>
      <c r="J1132" s="83"/>
      <c r="K1132" s="83"/>
      <c r="L1132" s="83"/>
      <c r="M1132" s="83"/>
      <c r="N1132" s="84">
        <v>192</v>
      </c>
      <c r="O1132" s="84">
        <v>504</v>
      </c>
      <c r="P1132" s="85">
        <v>43930</v>
      </c>
      <c r="U1132" s="80"/>
      <c r="V1132" s="80"/>
      <c r="W1132" s="80"/>
    </row>
    <row r="1133" spans="1:23" s="84" customFormat="1" x14ac:dyDescent="0.25">
      <c r="A1133" s="79" t="s">
        <v>155</v>
      </c>
      <c r="B1133" s="79" t="s">
        <v>156</v>
      </c>
      <c r="C1133" s="86" t="s">
        <v>160</v>
      </c>
      <c r="D1133" s="79" t="s">
        <v>161</v>
      </c>
      <c r="E1133" s="87">
        <v>0.4577</v>
      </c>
      <c r="F1133" s="196"/>
      <c r="G1133" s="82" t="str">
        <f t="shared" si="88"/>
        <v>X</v>
      </c>
      <c r="H1133" s="82" t="str">
        <f t="shared" si="87"/>
        <v/>
      </c>
      <c r="I1133" s="83"/>
      <c r="J1133" s="83"/>
      <c r="K1133" s="83"/>
      <c r="L1133" s="83"/>
      <c r="M1133" s="83"/>
      <c r="N1133" s="84">
        <v>238</v>
      </c>
      <c r="O1133" s="84">
        <v>520</v>
      </c>
      <c r="P1133" s="85">
        <v>43930</v>
      </c>
      <c r="U1133" s="80"/>
      <c r="V1133" s="80"/>
      <c r="W1133" s="80"/>
    </row>
    <row r="1134" spans="1:23" s="127" customFormat="1" x14ac:dyDescent="0.25">
      <c r="A1134" s="119"/>
      <c r="B1134" s="119"/>
      <c r="C1134" s="128"/>
      <c r="D1134" s="120" t="s">
        <v>2511</v>
      </c>
      <c r="E1134" s="129">
        <f>N1134/O1134</f>
        <v>0.43846629560915273</v>
      </c>
      <c r="F1134" s="258"/>
      <c r="G1134" s="122"/>
      <c r="H1134" s="122"/>
      <c r="I1134" s="123"/>
      <c r="J1134" s="123"/>
      <c r="K1134" s="123"/>
      <c r="L1134" s="123"/>
      <c r="M1134" s="123"/>
      <c r="N1134" s="124">
        <f>SUM(N1131:N1133)</f>
        <v>709</v>
      </c>
      <c r="O1134" s="124">
        <f>SUM(O1131:O1133)</f>
        <v>1617</v>
      </c>
      <c r="P1134" s="125"/>
      <c r="Q1134" s="124"/>
      <c r="U1134" s="126"/>
      <c r="V1134" s="126"/>
      <c r="W1134" s="126"/>
    </row>
    <row r="1135" spans="1:23" s="84" customFormat="1" x14ac:dyDescent="0.25">
      <c r="A1135" s="79" t="s">
        <v>1550</v>
      </c>
      <c r="B1135" s="108" t="s">
        <v>1694</v>
      </c>
      <c r="C1135" s="79" t="s">
        <v>1551</v>
      </c>
      <c r="D1135" s="108" t="s">
        <v>1751</v>
      </c>
      <c r="E1135" s="80">
        <v>0.45850000000000002</v>
      </c>
      <c r="F1135" s="196"/>
      <c r="G1135" s="82" t="str">
        <f t="shared" si="88"/>
        <v>X</v>
      </c>
      <c r="H1135" s="82" t="str">
        <f t="shared" si="87"/>
        <v/>
      </c>
      <c r="I1135" s="83"/>
      <c r="J1135" s="83"/>
      <c r="K1135" s="83"/>
      <c r="L1135" s="83"/>
      <c r="M1135" s="83"/>
      <c r="N1135" s="84">
        <v>243</v>
      </c>
      <c r="O1135" s="84">
        <v>530</v>
      </c>
      <c r="P1135" s="85">
        <v>43985</v>
      </c>
      <c r="Q1135" s="84" t="s">
        <v>1552</v>
      </c>
      <c r="U1135" s="80"/>
      <c r="V1135" s="80"/>
      <c r="W1135" s="80"/>
    </row>
    <row r="1136" spans="1:23" s="84" customFormat="1" x14ac:dyDescent="0.25">
      <c r="A1136" s="79" t="s">
        <v>1550</v>
      </c>
      <c r="B1136" s="108" t="s">
        <v>1694</v>
      </c>
      <c r="C1136" s="79" t="s">
        <v>1553</v>
      </c>
      <c r="D1136" s="108" t="s">
        <v>1752</v>
      </c>
      <c r="E1136" s="80">
        <v>0.42280000000000001</v>
      </c>
      <c r="F1136" s="196"/>
      <c r="G1136" s="82" t="str">
        <f t="shared" si="88"/>
        <v>X</v>
      </c>
      <c r="H1136" s="82" t="str">
        <f t="shared" si="87"/>
        <v/>
      </c>
      <c r="I1136" s="83"/>
      <c r="J1136" s="83"/>
      <c r="K1136" s="83"/>
      <c r="L1136" s="83"/>
      <c r="M1136" s="83"/>
      <c r="N1136" s="84">
        <v>156</v>
      </c>
      <c r="O1136" s="84">
        <v>369</v>
      </c>
      <c r="P1136" s="85">
        <v>43985</v>
      </c>
      <c r="U1136" s="80"/>
      <c r="V1136" s="80"/>
      <c r="W1136" s="80"/>
    </row>
    <row r="1137" spans="1:23" s="84" customFormat="1" x14ac:dyDescent="0.25">
      <c r="A1137" s="79" t="s">
        <v>1550</v>
      </c>
      <c r="B1137" s="108" t="s">
        <v>1694</v>
      </c>
      <c r="C1137" s="79" t="s">
        <v>1554</v>
      </c>
      <c r="D1137" s="108" t="s">
        <v>1753</v>
      </c>
      <c r="E1137" s="80">
        <v>0.38</v>
      </c>
      <c r="F1137" s="196"/>
      <c r="G1137" s="82" t="str">
        <f t="shared" si="88"/>
        <v/>
      </c>
      <c r="H1137" s="82" t="str">
        <f t="shared" si="87"/>
        <v>X</v>
      </c>
      <c r="I1137" s="83"/>
      <c r="J1137" s="83"/>
      <c r="K1137" s="83"/>
      <c r="L1137" s="83"/>
      <c r="M1137" s="83" t="s">
        <v>170</v>
      </c>
      <c r="N1137" s="84">
        <v>133</v>
      </c>
      <c r="O1137" s="84">
        <v>350</v>
      </c>
      <c r="P1137" s="85">
        <v>43985</v>
      </c>
      <c r="U1137" s="80"/>
      <c r="V1137" s="80"/>
      <c r="W1137" s="80"/>
    </row>
    <row r="1138" spans="1:23" s="84" customFormat="1" x14ac:dyDescent="0.25">
      <c r="A1138" s="79" t="s">
        <v>1550</v>
      </c>
      <c r="B1138" s="108" t="s">
        <v>1694</v>
      </c>
      <c r="C1138" s="79" t="s">
        <v>1555</v>
      </c>
      <c r="D1138" s="108" t="s">
        <v>1754</v>
      </c>
      <c r="E1138" s="80">
        <v>0.36890000000000001</v>
      </c>
      <c r="F1138" s="196"/>
      <c r="G1138" s="82" t="str">
        <f t="shared" si="88"/>
        <v/>
      </c>
      <c r="H1138" s="82" t="str">
        <f t="shared" si="87"/>
        <v>X</v>
      </c>
      <c r="I1138" s="83"/>
      <c r="J1138" s="83"/>
      <c r="K1138" s="83"/>
      <c r="L1138" s="83"/>
      <c r="M1138" s="83"/>
      <c r="N1138" s="84">
        <v>38</v>
      </c>
      <c r="O1138" s="84">
        <v>103</v>
      </c>
      <c r="P1138" s="85">
        <v>43985</v>
      </c>
      <c r="U1138" s="80"/>
      <c r="V1138" s="80"/>
      <c r="W1138" s="80"/>
    </row>
    <row r="1139" spans="1:23" s="84" customFormat="1" x14ac:dyDescent="0.25">
      <c r="A1139" s="79" t="s">
        <v>1550</v>
      </c>
      <c r="B1139" s="108" t="s">
        <v>1694</v>
      </c>
      <c r="C1139" s="79" t="s">
        <v>1556</v>
      </c>
      <c r="D1139" s="108" t="s">
        <v>1755</v>
      </c>
      <c r="E1139" s="80">
        <v>0.38200000000000001</v>
      </c>
      <c r="F1139" s="196"/>
      <c r="G1139" s="82" t="str">
        <f t="shared" si="88"/>
        <v/>
      </c>
      <c r="H1139" s="82" t="str">
        <f t="shared" si="87"/>
        <v>X</v>
      </c>
      <c r="I1139" s="83"/>
      <c r="J1139" s="83"/>
      <c r="K1139" s="83"/>
      <c r="L1139" s="83"/>
      <c r="M1139" s="83"/>
      <c r="N1139" s="84">
        <v>34</v>
      </c>
      <c r="O1139" s="84">
        <v>89</v>
      </c>
      <c r="P1139" s="85">
        <v>43985</v>
      </c>
      <c r="U1139" s="80"/>
      <c r="V1139" s="80"/>
      <c r="W1139" s="80"/>
    </row>
    <row r="1140" spans="1:23" s="84" customFormat="1" x14ac:dyDescent="0.25">
      <c r="A1140" s="79" t="s">
        <v>1550</v>
      </c>
      <c r="B1140" s="108" t="s">
        <v>1694</v>
      </c>
      <c r="C1140" s="79" t="s">
        <v>1557</v>
      </c>
      <c r="D1140" s="108" t="s">
        <v>1756</v>
      </c>
      <c r="E1140" s="80">
        <v>0.4375</v>
      </c>
      <c r="F1140" s="196"/>
      <c r="G1140" s="82" t="str">
        <f t="shared" si="88"/>
        <v>X</v>
      </c>
      <c r="H1140" s="82" t="str">
        <f t="shared" si="87"/>
        <v/>
      </c>
      <c r="I1140" s="83"/>
      <c r="J1140" s="83"/>
      <c r="K1140" s="83"/>
      <c r="L1140" s="83"/>
      <c r="M1140" s="83"/>
      <c r="N1140" s="84">
        <v>56</v>
      </c>
      <c r="O1140" s="84">
        <v>128</v>
      </c>
      <c r="P1140" s="85">
        <v>43985</v>
      </c>
      <c r="U1140" s="80"/>
      <c r="V1140" s="80"/>
      <c r="W1140" s="80"/>
    </row>
    <row r="1141" spans="1:23" s="84" customFormat="1" x14ac:dyDescent="0.25">
      <c r="A1141" s="79" t="s">
        <v>1550</v>
      </c>
      <c r="B1141" s="108" t="s">
        <v>1694</v>
      </c>
      <c r="C1141" s="79" t="s">
        <v>1558</v>
      </c>
      <c r="D1141" s="108" t="s">
        <v>1757</v>
      </c>
      <c r="E1141" s="80">
        <v>0.32500000000000001</v>
      </c>
      <c r="F1141" s="196"/>
      <c r="G1141" s="82" t="str">
        <f t="shared" si="88"/>
        <v/>
      </c>
      <c r="H1141" s="82" t="str">
        <f t="shared" si="87"/>
        <v>X</v>
      </c>
      <c r="I1141" s="83"/>
      <c r="J1141" s="83"/>
      <c r="K1141" s="83"/>
      <c r="L1141" s="83"/>
      <c r="M1141" s="83"/>
      <c r="N1141" s="84">
        <v>26</v>
      </c>
      <c r="O1141" s="84">
        <v>80</v>
      </c>
      <c r="P1141" s="85">
        <v>43985</v>
      </c>
      <c r="U1141" s="80"/>
      <c r="V1141" s="80"/>
      <c r="W1141" s="80"/>
    </row>
    <row r="1142" spans="1:23" s="127" customFormat="1" x14ac:dyDescent="0.25">
      <c r="A1142" s="119"/>
      <c r="B1142" s="120"/>
      <c r="C1142" s="119"/>
      <c r="D1142" s="120" t="s">
        <v>2511</v>
      </c>
      <c r="E1142" s="121">
        <f>N1142/O1142</f>
        <v>0.41600970285021227</v>
      </c>
      <c r="F1142" s="258"/>
      <c r="G1142" s="122"/>
      <c r="H1142" s="122"/>
      <c r="I1142" s="123"/>
      <c r="J1142" s="123"/>
      <c r="K1142" s="123"/>
      <c r="L1142" s="123"/>
      <c r="M1142" s="123"/>
      <c r="N1142" s="124">
        <f>SUM(N1135:N1141)</f>
        <v>686</v>
      </c>
      <c r="O1142" s="124">
        <f>SUM(O1135:O1141)</f>
        <v>1649</v>
      </c>
      <c r="P1142" s="125"/>
      <c r="Q1142" s="124"/>
      <c r="U1142" s="126"/>
      <c r="V1142" s="126"/>
      <c r="W1142" s="126"/>
    </row>
    <row r="1143" spans="1:23" s="84" customFormat="1" x14ac:dyDescent="0.25">
      <c r="A1143" s="79" t="s">
        <v>2036</v>
      </c>
      <c r="B1143" s="108" t="s">
        <v>2207</v>
      </c>
      <c r="C1143" s="79" t="s">
        <v>2037</v>
      </c>
      <c r="D1143" s="108" t="s">
        <v>2560</v>
      </c>
      <c r="E1143" s="80">
        <v>0.28460000000000002</v>
      </c>
      <c r="F1143" s="196"/>
      <c r="G1143" s="82" t="str">
        <f t="shared" si="88"/>
        <v/>
      </c>
      <c r="H1143" s="82" t="str">
        <f t="shared" si="87"/>
        <v/>
      </c>
      <c r="I1143" s="83" t="s">
        <v>150</v>
      </c>
      <c r="J1143" s="83"/>
      <c r="K1143" s="83" t="s">
        <v>2208</v>
      </c>
      <c r="L1143" s="83"/>
      <c r="M1143" s="83"/>
      <c r="N1143" s="84">
        <v>140</v>
      </c>
      <c r="O1143" s="84">
        <v>492</v>
      </c>
      <c r="P1143" s="85">
        <v>43990</v>
      </c>
      <c r="U1143" s="80"/>
      <c r="V1143" s="80"/>
      <c r="W1143" s="80"/>
    </row>
    <row r="1144" spans="1:23" s="84" customFormat="1" x14ac:dyDescent="0.25">
      <c r="A1144" s="79" t="s">
        <v>2036</v>
      </c>
      <c r="B1144" s="108" t="s">
        <v>2207</v>
      </c>
      <c r="C1144" s="79" t="s">
        <v>2038</v>
      </c>
      <c r="D1144" s="108" t="s">
        <v>2561</v>
      </c>
      <c r="E1144" s="80">
        <v>0.41649999999999998</v>
      </c>
      <c r="F1144" s="196"/>
      <c r="G1144" s="82" t="str">
        <f t="shared" si="88"/>
        <v>X</v>
      </c>
      <c r="H1144" s="82" t="str">
        <f t="shared" si="87"/>
        <v/>
      </c>
      <c r="I1144" s="83" t="s">
        <v>150</v>
      </c>
      <c r="J1144" s="83"/>
      <c r="K1144" s="83" t="s">
        <v>2208</v>
      </c>
      <c r="L1144" s="83"/>
      <c r="M1144" s="83"/>
      <c r="N1144" s="84">
        <v>202</v>
      </c>
      <c r="O1144" s="84">
        <v>485</v>
      </c>
      <c r="P1144" s="85">
        <v>43990</v>
      </c>
      <c r="U1144" s="80"/>
      <c r="V1144" s="80"/>
      <c r="W1144" s="80"/>
    </row>
    <row r="1145" spans="1:23" s="84" customFormat="1" x14ac:dyDescent="0.25">
      <c r="A1145" s="79" t="s">
        <v>2036</v>
      </c>
      <c r="B1145" s="108" t="s">
        <v>2207</v>
      </c>
      <c r="C1145" s="79" t="s">
        <v>2039</v>
      </c>
      <c r="D1145" s="108" t="s">
        <v>2562</v>
      </c>
      <c r="E1145" s="80">
        <v>0.73209999999999997</v>
      </c>
      <c r="F1145" s="196"/>
      <c r="G1145" s="82" t="str">
        <f t="shared" si="88"/>
        <v>X</v>
      </c>
      <c r="H1145" s="82" t="str">
        <f t="shared" si="87"/>
        <v/>
      </c>
      <c r="I1145" s="83" t="s">
        <v>150</v>
      </c>
      <c r="J1145" s="83"/>
      <c r="K1145" s="83" t="s">
        <v>2208</v>
      </c>
      <c r="L1145" s="83"/>
      <c r="M1145" s="83"/>
      <c r="N1145" s="84">
        <v>82</v>
      </c>
      <c r="O1145" s="84">
        <v>112</v>
      </c>
      <c r="P1145" s="85">
        <v>43990</v>
      </c>
      <c r="U1145" s="80"/>
      <c r="V1145" s="80"/>
      <c r="W1145" s="80"/>
    </row>
    <row r="1146" spans="1:23" s="84" customFormat="1" x14ac:dyDescent="0.25">
      <c r="A1146" s="79" t="s">
        <v>2036</v>
      </c>
      <c r="B1146" s="108" t="s">
        <v>2207</v>
      </c>
      <c r="C1146" s="79" t="s">
        <v>2040</v>
      </c>
      <c r="D1146" s="108" t="s">
        <v>2563</v>
      </c>
      <c r="E1146" s="80">
        <v>0.70220000000000005</v>
      </c>
      <c r="F1146" s="196"/>
      <c r="G1146" s="82" t="str">
        <f t="shared" si="88"/>
        <v>X</v>
      </c>
      <c r="H1146" s="82" t="str">
        <f t="shared" si="87"/>
        <v/>
      </c>
      <c r="I1146" s="83" t="s">
        <v>150</v>
      </c>
      <c r="J1146" s="83"/>
      <c r="K1146" s="83" t="s">
        <v>2208</v>
      </c>
      <c r="L1146" s="83"/>
      <c r="M1146" s="83"/>
      <c r="N1146" s="84">
        <v>356</v>
      </c>
      <c r="O1146" s="84">
        <v>507</v>
      </c>
      <c r="P1146" s="85">
        <v>43990</v>
      </c>
      <c r="U1146" s="80"/>
      <c r="V1146" s="80"/>
      <c r="W1146" s="80"/>
    </row>
    <row r="1147" spans="1:23" s="84" customFormat="1" x14ac:dyDescent="0.25">
      <c r="A1147" s="79" t="s">
        <v>2036</v>
      </c>
      <c r="B1147" s="108" t="s">
        <v>2207</v>
      </c>
      <c r="C1147" s="79" t="s">
        <v>2041</v>
      </c>
      <c r="D1147" s="108" t="s">
        <v>2564</v>
      </c>
      <c r="E1147" s="80">
        <v>0.42309999999999998</v>
      </c>
      <c r="F1147" s="196"/>
      <c r="G1147" s="82" t="str">
        <f t="shared" si="88"/>
        <v>X</v>
      </c>
      <c r="H1147" s="82" t="str">
        <f t="shared" si="87"/>
        <v/>
      </c>
      <c r="I1147" s="83" t="s">
        <v>150</v>
      </c>
      <c r="J1147" s="83"/>
      <c r="K1147" s="83" t="s">
        <v>2208</v>
      </c>
      <c r="L1147" s="83"/>
      <c r="M1147" s="83"/>
      <c r="N1147" s="84">
        <v>278</v>
      </c>
      <c r="O1147" s="84">
        <v>657</v>
      </c>
      <c r="P1147" s="85">
        <v>43990</v>
      </c>
      <c r="U1147" s="80"/>
      <c r="V1147" s="80"/>
      <c r="W1147" s="80"/>
    </row>
    <row r="1148" spans="1:23" s="84" customFormat="1" x14ac:dyDescent="0.25">
      <c r="A1148" s="79" t="s">
        <v>2036</v>
      </c>
      <c r="B1148" s="108" t="s">
        <v>2207</v>
      </c>
      <c r="C1148" s="79" t="s">
        <v>2042</v>
      </c>
      <c r="D1148" s="108" t="s">
        <v>2565</v>
      </c>
      <c r="E1148" s="80">
        <v>0.45100000000000001</v>
      </c>
      <c r="F1148" s="196"/>
      <c r="G1148" s="82" t="str">
        <f t="shared" si="88"/>
        <v>X</v>
      </c>
      <c r="H1148" s="82" t="str">
        <f t="shared" si="87"/>
        <v/>
      </c>
      <c r="I1148" s="83" t="s">
        <v>150</v>
      </c>
      <c r="J1148" s="83"/>
      <c r="K1148" s="83" t="s">
        <v>2208</v>
      </c>
      <c r="L1148" s="83"/>
      <c r="M1148" s="83"/>
      <c r="N1148" s="84">
        <v>290</v>
      </c>
      <c r="O1148" s="84">
        <v>643</v>
      </c>
      <c r="P1148" s="85">
        <v>43990</v>
      </c>
      <c r="U1148" s="80"/>
      <c r="V1148" s="80"/>
      <c r="W1148" s="80"/>
    </row>
    <row r="1149" spans="1:23" s="84" customFormat="1" x14ac:dyDescent="0.25">
      <c r="A1149" s="79" t="s">
        <v>2036</v>
      </c>
      <c r="B1149" s="108" t="s">
        <v>2207</v>
      </c>
      <c r="C1149" s="79" t="s">
        <v>2043</v>
      </c>
      <c r="D1149" s="108" t="s">
        <v>2044</v>
      </c>
      <c r="E1149" s="80">
        <v>0.3629</v>
      </c>
      <c r="F1149" s="196"/>
      <c r="G1149" s="82" t="str">
        <f t="shared" si="88"/>
        <v/>
      </c>
      <c r="H1149" s="82" t="str">
        <f t="shared" si="87"/>
        <v>X</v>
      </c>
      <c r="I1149" s="83"/>
      <c r="J1149" s="83"/>
      <c r="K1149" s="83"/>
      <c r="L1149" s="83"/>
      <c r="M1149" s="83"/>
      <c r="N1149" s="84">
        <v>467</v>
      </c>
      <c r="O1149" s="84">
        <v>1287</v>
      </c>
      <c r="P1149" s="85">
        <v>43990</v>
      </c>
      <c r="U1149" s="80"/>
      <c r="V1149" s="80"/>
      <c r="W1149" s="80"/>
    </row>
    <row r="1150" spans="1:23" s="127" customFormat="1" x14ac:dyDescent="0.25">
      <c r="A1150" s="119"/>
      <c r="B1150" s="120"/>
      <c r="C1150" s="119"/>
      <c r="D1150" s="120" t="s">
        <v>2511</v>
      </c>
      <c r="E1150" s="121">
        <f>N1150/O1150</f>
        <v>0.43389911546736792</v>
      </c>
      <c r="F1150" s="258"/>
      <c r="G1150" s="122"/>
      <c r="H1150" s="122"/>
      <c r="I1150" s="123"/>
      <c r="J1150" s="123"/>
      <c r="K1150" s="123"/>
      <c r="L1150" s="123"/>
      <c r="M1150" s="123"/>
      <c r="N1150" s="124">
        <f>SUM(N1143:N1149)</f>
        <v>1815</v>
      </c>
      <c r="O1150" s="124">
        <f>SUM(O1143:O1149)</f>
        <v>4183</v>
      </c>
      <c r="P1150" s="125"/>
      <c r="Q1150" s="124"/>
      <c r="U1150" s="126"/>
      <c r="V1150" s="126"/>
      <c r="W1150" s="126"/>
    </row>
    <row r="1151" spans="1:23" s="84" customFormat="1" x14ac:dyDescent="0.25">
      <c r="A1151" s="79" t="s">
        <v>1175</v>
      </c>
      <c r="B1151" s="79" t="s">
        <v>1203</v>
      </c>
      <c r="C1151" s="79" t="s">
        <v>1147</v>
      </c>
      <c r="D1151" s="79" t="s">
        <v>1148</v>
      </c>
      <c r="E1151" s="80">
        <v>0.4052</v>
      </c>
      <c r="F1151" s="196"/>
      <c r="G1151" s="82" t="str">
        <f t="shared" si="88"/>
        <v>X</v>
      </c>
      <c r="H1151" s="82" t="str">
        <f t="shared" si="87"/>
        <v/>
      </c>
      <c r="I1151" s="83"/>
      <c r="J1151" s="83"/>
      <c r="K1151" s="83"/>
      <c r="L1151" s="83"/>
      <c r="M1151" s="83"/>
      <c r="N1151" s="84">
        <v>109</v>
      </c>
      <c r="O1151" s="84">
        <v>269</v>
      </c>
      <c r="P1151" s="85">
        <v>43984</v>
      </c>
      <c r="U1151" s="80"/>
      <c r="V1151" s="80"/>
      <c r="W1151" s="80"/>
    </row>
    <row r="1152" spans="1:23" s="84" customFormat="1" x14ac:dyDescent="0.25">
      <c r="A1152" s="79" t="s">
        <v>1175</v>
      </c>
      <c r="B1152" s="79" t="s">
        <v>1203</v>
      </c>
      <c r="C1152" s="79" t="s">
        <v>1149</v>
      </c>
      <c r="D1152" s="79" t="s">
        <v>1150</v>
      </c>
      <c r="E1152" s="80">
        <v>0.3947</v>
      </c>
      <c r="F1152" s="196"/>
      <c r="G1152" s="82" t="str">
        <f t="shared" si="88"/>
        <v/>
      </c>
      <c r="H1152" s="82" t="str">
        <f t="shared" si="87"/>
        <v>X</v>
      </c>
      <c r="I1152" s="83"/>
      <c r="J1152" s="83"/>
      <c r="K1152" s="83"/>
      <c r="L1152" s="83"/>
      <c r="M1152" s="83"/>
      <c r="N1152" s="84">
        <v>90</v>
      </c>
      <c r="O1152" s="84">
        <v>228</v>
      </c>
      <c r="P1152" s="85">
        <v>43984</v>
      </c>
      <c r="U1152" s="80"/>
      <c r="V1152" s="80"/>
      <c r="W1152" s="80"/>
    </row>
    <row r="1153" spans="1:23" s="127" customFormat="1" x14ac:dyDescent="0.25">
      <c r="A1153" s="119"/>
      <c r="B1153" s="119"/>
      <c r="C1153" s="119"/>
      <c r="D1153" s="120" t="s">
        <v>2511</v>
      </c>
      <c r="E1153" s="121">
        <f>N1153/O1153</f>
        <v>0.40040241448692154</v>
      </c>
      <c r="F1153" s="258"/>
      <c r="G1153" s="122"/>
      <c r="H1153" s="122"/>
      <c r="I1153" s="123"/>
      <c r="J1153" s="123"/>
      <c r="K1153" s="123"/>
      <c r="L1153" s="123"/>
      <c r="M1153" s="123"/>
      <c r="N1153" s="124">
        <f>SUM(N1151:N1152)</f>
        <v>199</v>
      </c>
      <c r="O1153" s="124">
        <f>SUM(O1151:O1152)</f>
        <v>497</v>
      </c>
      <c r="P1153" s="125"/>
      <c r="Q1153" s="124"/>
      <c r="U1153" s="126"/>
      <c r="V1153" s="126"/>
      <c r="W1153" s="126"/>
    </row>
    <row r="1154" spans="1:23" s="84" customFormat="1" x14ac:dyDescent="0.25">
      <c r="A1154" s="79" t="s">
        <v>764</v>
      </c>
      <c r="B1154" s="79" t="s">
        <v>765</v>
      </c>
      <c r="C1154" s="79" t="s">
        <v>766</v>
      </c>
      <c r="D1154" s="79" t="s">
        <v>767</v>
      </c>
      <c r="E1154" s="80">
        <v>0.22789999999999999</v>
      </c>
      <c r="F1154" s="196"/>
      <c r="G1154" s="82" t="str">
        <f t="shared" si="88"/>
        <v/>
      </c>
      <c r="H1154" s="82" t="str">
        <f t="shared" si="87"/>
        <v/>
      </c>
      <c r="I1154" s="83"/>
      <c r="J1154" s="83"/>
      <c r="K1154" s="83"/>
      <c r="L1154" s="83"/>
      <c r="M1154" s="83"/>
      <c r="N1154" s="84">
        <v>124</v>
      </c>
      <c r="O1154" s="84">
        <v>544</v>
      </c>
      <c r="P1154" s="85">
        <v>43970</v>
      </c>
      <c r="U1154" s="80"/>
      <c r="V1154" s="80"/>
      <c r="W1154" s="80"/>
    </row>
    <row r="1155" spans="1:23" s="84" customFormat="1" ht="17.25" customHeight="1" x14ac:dyDescent="0.25">
      <c r="A1155" s="79" t="s">
        <v>764</v>
      </c>
      <c r="B1155" s="79" t="s">
        <v>765</v>
      </c>
      <c r="C1155" s="79" t="s">
        <v>768</v>
      </c>
      <c r="D1155" s="79" t="s">
        <v>1638</v>
      </c>
      <c r="E1155" s="80">
        <v>0.18990000000000001</v>
      </c>
      <c r="F1155" s="196"/>
      <c r="G1155" s="82" t="str">
        <f t="shared" si="88"/>
        <v/>
      </c>
      <c r="H1155" s="82" t="str">
        <f t="shared" si="87"/>
        <v/>
      </c>
      <c r="I1155" s="83"/>
      <c r="J1155" s="83"/>
      <c r="K1155" s="83"/>
      <c r="L1155" s="83"/>
      <c r="M1155" s="83"/>
      <c r="N1155" s="84">
        <v>64</v>
      </c>
      <c r="O1155" s="84">
        <v>337</v>
      </c>
      <c r="P1155" s="85">
        <v>43970</v>
      </c>
      <c r="U1155" s="80"/>
      <c r="V1155" s="80"/>
      <c r="W1155" s="80"/>
    </row>
    <row r="1156" spans="1:23" s="127" customFormat="1" x14ac:dyDescent="0.25">
      <c r="A1156" s="119"/>
      <c r="B1156" s="119"/>
      <c r="C1156" s="119"/>
      <c r="D1156" s="120" t="s">
        <v>2511</v>
      </c>
      <c r="E1156" s="121">
        <f>N1156/O1156</f>
        <v>0.2133938706015891</v>
      </c>
      <c r="F1156" s="258"/>
      <c r="G1156" s="122"/>
      <c r="H1156" s="122"/>
      <c r="I1156" s="123"/>
      <c r="J1156" s="123"/>
      <c r="K1156" s="123"/>
      <c r="L1156" s="123"/>
      <c r="M1156" s="123"/>
      <c r="N1156" s="124">
        <f>SUM(N1154:N1155)</f>
        <v>188</v>
      </c>
      <c r="O1156" s="124">
        <f>SUM(O1154:O1155)</f>
        <v>881</v>
      </c>
      <c r="P1156" s="125"/>
      <c r="Q1156" s="124"/>
      <c r="U1156" s="126"/>
      <c r="V1156" s="126"/>
      <c r="W1156" s="126"/>
    </row>
    <row r="1157" spans="1:23" s="84" customFormat="1" x14ac:dyDescent="0.25">
      <c r="A1157" s="79" t="s">
        <v>1062</v>
      </c>
      <c r="B1157" s="79" t="s">
        <v>1204</v>
      </c>
      <c r="C1157" s="79" t="s">
        <v>2045</v>
      </c>
      <c r="D1157" s="79" t="s">
        <v>1639</v>
      </c>
      <c r="E1157" s="80">
        <v>0.30880000000000002</v>
      </c>
      <c r="F1157" s="196"/>
      <c r="G1157" s="82" t="str">
        <f>IF(E1157&gt;=40%,"X","")</f>
        <v/>
      </c>
      <c r="H1157" s="82" t="str">
        <f>IF(AND( E1157&gt;=30%, E1157 &lt;=39.99%),"X","")</f>
        <v>X</v>
      </c>
      <c r="I1157" s="83"/>
      <c r="J1157" s="83"/>
      <c r="K1157" s="83"/>
      <c r="L1157" s="83"/>
      <c r="M1157" s="83"/>
      <c r="N1157" s="84">
        <v>105</v>
      </c>
      <c r="O1157" s="84">
        <v>340</v>
      </c>
      <c r="P1157" s="85">
        <v>43985</v>
      </c>
      <c r="U1157" s="80"/>
      <c r="V1157" s="80"/>
      <c r="W1157" s="80"/>
    </row>
    <row r="1158" spans="1:23" s="84" customFormat="1" x14ac:dyDescent="0.25">
      <c r="A1158" s="79" t="s">
        <v>1062</v>
      </c>
      <c r="B1158" s="79" t="s">
        <v>1204</v>
      </c>
      <c r="C1158" s="79" t="s">
        <v>1063</v>
      </c>
      <c r="D1158" s="79" t="s">
        <v>1064</v>
      </c>
      <c r="E1158" s="80">
        <v>0.31080000000000002</v>
      </c>
      <c r="F1158" s="196"/>
      <c r="G1158" s="82" t="str">
        <f>IF(E1158&gt;=40%,"X","")</f>
        <v/>
      </c>
      <c r="H1158" s="82" t="str">
        <f>IF(AND( E1158&gt;=30%, E1158 &lt;=39.99%),"X","")</f>
        <v>X</v>
      </c>
      <c r="I1158" s="83"/>
      <c r="J1158" s="83"/>
      <c r="K1158" s="83"/>
      <c r="L1158" s="83"/>
      <c r="M1158" s="83"/>
      <c r="N1158" s="84">
        <v>147</v>
      </c>
      <c r="O1158" s="84">
        <v>473</v>
      </c>
      <c r="P1158" s="85">
        <v>43985</v>
      </c>
      <c r="U1158" s="80"/>
      <c r="V1158" s="80"/>
      <c r="W1158" s="80"/>
    </row>
    <row r="1159" spans="1:23" s="84" customFormat="1" x14ac:dyDescent="0.25">
      <c r="A1159" s="79" t="s">
        <v>1062</v>
      </c>
      <c r="B1159" s="79" t="s">
        <v>1204</v>
      </c>
      <c r="C1159" s="79" t="s">
        <v>1065</v>
      </c>
      <c r="D1159" s="79" t="s">
        <v>1640</v>
      </c>
      <c r="E1159" s="80">
        <v>0.30249999999999999</v>
      </c>
      <c r="F1159" s="196"/>
      <c r="G1159" s="82" t="str">
        <f>IF(E1159&gt;=40%,"X","")</f>
        <v/>
      </c>
      <c r="H1159" s="82" t="str">
        <f>IF(AND( E1159&gt;=30%, E1159 &lt;=39.99%),"X","")</f>
        <v>X</v>
      </c>
      <c r="I1159" s="83"/>
      <c r="J1159" s="83"/>
      <c r="K1159" s="83"/>
      <c r="L1159" s="83"/>
      <c r="M1159" s="83"/>
      <c r="N1159" s="84">
        <v>98</v>
      </c>
      <c r="O1159" s="84">
        <v>324</v>
      </c>
      <c r="P1159" s="85">
        <v>43985</v>
      </c>
      <c r="U1159" s="80"/>
      <c r="V1159" s="80"/>
      <c r="W1159" s="80"/>
    </row>
    <row r="1160" spans="1:23" s="127" customFormat="1" x14ac:dyDescent="0.25">
      <c r="A1160" s="119"/>
      <c r="B1160" s="119"/>
      <c r="C1160" s="119"/>
      <c r="D1160" s="120" t="s">
        <v>2511</v>
      </c>
      <c r="E1160" s="121">
        <f>N1160/O1160</f>
        <v>0.30782761653474056</v>
      </c>
      <c r="F1160" s="258"/>
      <c r="G1160" s="122"/>
      <c r="H1160" s="122"/>
      <c r="I1160" s="123"/>
      <c r="J1160" s="123"/>
      <c r="K1160" s="123"/>
      <c r="L1160" s="123"/>
      <c r="M1160" s="123"/>
      <c r="N1160" s="124">
        <f>SUM(N1157:N1159)</f>
        <v>350</v>
      </c>
      <c r="O1160" s="124">
        <f>SUM(O1157:O1159)</f>
        <v>1137</v>
      </c>
      <c r="P1160" s="125"/>
      <c r="Q1160" s="124"/>
      <c r="U1160" s="126"/>
      <c r="V1160" s="126"/>
      <c r="W1160" s="126"/>
    </row>
    <row r="1161" spans="1:23" s="84" customFormat="1" x14ac:dyDescent="0.25">
      <c r="A1161" s="140" t="s">
        <v>2046</v>
      </c>
      <c r="B1161" s="140" t="s">
        <v>2047</v>
      </c>
      <c r="C1161" s="238" t="s">
        <v>2048</v>
      </c>
      <c r="D1161" s="140" t="s">
        <v>2049</v>
      </c>
      <c r="E1161" s="80">
        <v>0.59489999999999998</v>
      </c>
      <c r="F1161" s="196"/>
      <c r="G1161" s="82" t="str">
        <f>IF(E1161&gt;=40%,"X","")</f>
        <v>X</v>
      </c>
      <c r="H1161" s="82" t="str">
        <f>IF(AND( E1161&gt;=30%, E1161 &lt;=39.99%),"X","")</f>
        <v/>
      </c>
      <c r="I1161" s="83"/>
      <c r="J1161" s="83"/>
      <c r="K1161" s="83"/>
      <c r="L1161" s="83"/>
      <c r="M1161" s="83"/>
      <c r="N1161" s="84">
        <v>185</v>
      </c>
      <c r="O1161" s="84">
        <v>311</v>
      </c>
      <c r="P1161" s="85">
        <v>43984</v>
      </c>
      <c r="U1161" s="80"/>
      <c r="V1161" s="80"/>
      <c r="W1161" s="80"/>
    </row>
    <row r="1162" spans="1:23" s="127" customFormat="1" x14ac:dyDescent="0.25">
      <c r="A1162" s="139"/>
      <c r="B1162" s="139"/>
      <c r="C1162" s="131"/>
      <c r="D1162" s="120" t="s">
        <v>2511</v>
      </c>
      <c r="E1162" s="121">
        <f>N1162/O1162</f>
        <v>0.59485530546623799</v>
      </c>
      <c r="F1162" s="258"/>
      <c r="G1162" s="122"/>
      <c r="H1162" s="122"/>
      <c r="I1162" s="123"/>
      <c r="J1162" s="123"/>
      <c r="K1162" s="123"/>
      <c r="L1162" s="123"/>
      <c r="M1162" s="123"/>
      <c r="N1162" s="124">
        <f>SUM(N1161)</f>
        <v>185</v>
      </c>
      <c r="O1162" s="124">
        <f>SUM(O1161)</f>
        <v>311</v>
      </c>
      <c r="P1162" s="125"/>
      <c r="Q1162" s="124"/>
      <c r="U1162" s="126"/>
      <c r="V1162" s="126"/>
      <c r="W1162" s="126"/>
    </row>
    <row r="1163" spans="1:23" s="84" customFormat="1" x14ac:dyDescent="0.25">
      <c r="A1163" s="79" t="s">
        <v>2050</v>
      </c>
      <c r="B1163" s="108" t="s">
        <v>2457</v>
      </c>
      <c r="C1163" s="79" t="s">
        <v>2051</v>
      </c>
      <c r="D1163" s="108" t="s">
        <v>2152</v>
      </c>
      <c r="E1163" s="80">
        <v>0.47439999999999999</v>
      </c>
      <c r="F1163" s="196"/>
      <c r="G1163" s="82" t="str">
        <f t="shared" ref="G1163:G1192" si="89">IF(E1163&gt;=40%,"X","")</f>
        <v>X</v>
      </c>
      <c r="H1163" s="82" t="str">
        <f t="shared" ref="H1163:H1191" si="90">IF(AND( E1163&gt;=30%, E1163 &lt;=39.99%),"X","")</f>
        <v/>
      </c>
      <c r="I1163" s="83" t="s">
        <v>150</v>
      </c>
      <c r="J1163" s="83"/>
      <c r="K1163" s="83"/>
      <c r="L1163" s="83" t="s">
        <v>151</v>
      </c>
      <c r="M1163" s="83"/>
      <c r="N1163" s="84">
        <v>297</v>
      </c>
      <c r="O1163" s="84">
        <v>626</v>
      </c>
      <c r="P1163" s="85">
        <v>43994</v>
      </c>
      <c r="Q1163" s="84" t="s">
        <v>2520</v>
      </c>
      <c r="U1163" s="80"/>
      <c r="V1163" s="80"/>
      <c r="W1163" s="80"/>
    </row>
    <row r="1164" spans="1:23" s="84" customFormat="1" x14ac:dyDescent="0.25">
      <c r="A1164" s="79" t="s">
        <v>2050</v>
      </c>
      <c r="B1164" s="108" t="s">
        <v>2457</v>
      </c>
      <c r="C1164" s="79" t="s">
        <v>2052</v>
      </c>
      <c r="D1164" s="108" t="s">
        <v>2053</v>
      </c>
      <c r="E1164" s="80">
        <v>0.39660000000000001</v>
      </c>
      <c r="F1164" s="196"/>
      <c r="G1164" s="82" t="str">
        <f t="shared" si="89"/>
        <v/>
      </c>
      <c r="H1164" s="82" t="str">
        <f t="shared" si="90"/>
        <v>X</v>
      </c>
      <c r="I1164" s="83" t="s">
        <v>150</v>
      </c>
      <c r="J1164" s="83"/>
      <c r="K1164" s="83"/>
      <c r="L1164" s="83" t="s">
        <v>151</v>
      </c>
      <c r="M1164" s="83"/>
      <c r="N1164" s="84">
        <v>163</v>
      </c>
      <c r="O1164" s="84">
        <v>411</v>
      </c>
      <c r="P1164" s="85">
        <v>43994</v>
      </c>
      <c r="U1164" s="80"/>
      <c r="V1164" s="80"/>
      <c r="W1164" s="80"/>
    </row>
    <row r="1165" spans="1:23" s="84" customFormat="1" x14ac:dyDescent="0.25">
      <c r="A1165" s="79" t="s">
        <v>2050</v>
      </c>
      <c r="B1165" s="108" t="s">
        <v>2457</v>
      </c>
      <c r="C1165" s="79" t="s">
        <v>2054</v>
      </c>
      <c r="D1165" s="108" t="s">
        <v>2566</v>
      </c>
      <c r="E1165" s="80">
        <v>0.41799999999999998</v>
      </c>
      <c r="F1165" s="196"/>
      <c r="G1165" s="82" t="str">
        <f t="shared" si="89"/>
        <v>X</v>
      </c>
      <c r="H1165" s="82" t="str">
        <f t="shared" si="90"/>
        <v/>
      </c>
      <c r="I1165" s="83" t="s">
        <v>150</v>
      </c>
      <c r="J1165" s="83"/>
      <c r="K1165" s="83"/>
      <c r="L1165" s="83" t="s">
        <v>151</v>
      </c>
      <c r="M1165" s="83"/>
      <c r="N1165" s="84">
        <v>130</v>
      </c>
      <c r="O1165" s="84">
        <v>311</v>
      </c>
      <c r="P1165" s="85">
        <v>43994</v>
      </c>
      <c r="U1165" s="80"/>
      <c r="V1165" s="80"/>
      <c r="W1165" s="80"/>
    </row>
    <row r="1166" spans="1:23" s="127" customFormat="1" x14ac:dyDescent="0.25">
      <c r="A1166" s="119"/>
      <c r="B1166" s="120"/>
      <c r="C1166" s="119"/>
      <c r="D1166" s="120" t="s">
        <v>2511</v>
      </c>
      <c r="E1166" s="121">
        <f>N1166/O1166</f>
        <v>0.43768545994065283</v>
      </c>
      <c r="F1166" s="258"/>
      <c r="G1166" s="122"/>
      <c r="H1166" s="122"/>
      <c r="I1166" s="123"/>
      <c r="J1166" s="123"/>
      <c r="K1166" s="123"/>
      <c r="L1166" s="123"/>
      <c r="M1166" s="123"/>
      <c r="N1166" s="124">
        <f>SUM(N1163:N1165)</f>
        <v>590</v>
      </c>
      <c r="O1166" s="124">
        <f>SUM(O1163:O1165)</f>
        <v>1348</v>
      </c>
      <c r="P1166" s="125"/>
      <c r="Q1166" s="124"/>
      <c r="U1166" s="126"/>
      <c r="V1166" s="126"/>
      <c r="W1166" s="126"/>
    </row>
    <row r="1167" spans="1:23" s="84" customFormat="1" x14ac:dyDescent="0.25">
      <c r="A1167" s="79" t="s">
        <v>348</v>
      </c>
      <c r="B1167" s="79" t="s">
        <v>349</v>
      </c>
      <c r="C1167" s="79" t="s">
        <v>2055</v>
      </c>
      <c r="D1167" s="79" t="s">
        <v>350</v>
      </c>
      <c r="E1167" s="80">
        <v>0.54100000000000004</v>
      </c>
      <c r="F1167" s="196"/>
      <c r="G1167" s="82" t="str">
        <f t="shared" si="89"/>
        <v>X</v>
      </c>
      <c r="H1167" s="82" t="str">
        <f t="shared" si="90"/>
        <v/>
      </c>
      <c r="I1167" s="83" t="s">
        <v>150</v>
      </c>
      <c r="J1167" s="83"/>
      <c r="K1167" s="83"/>
      <c r="L1167" s="83" t="s">
        <v>151</v>
      </c>
      <c r="M1167" s="83"/>
      <c r="N1167" s="84">
        <v>99</v>
      </c>
      <c r="O1167" s="84">
        <v>183</v>
      </c>
      <c r="P1167" s="85">
        <v>43985</v>
      </c>
      <c r="Q1167" s="84" t="s">
        <v>2521</v>
      </c>
      <c r="U1167" s="80"/>
      <c r="V1167" s="80"/>
      <c r="W1167" s="80"/>
    </row>
    <row r="1168" spans="1:23" s="84" customFormat="1" x14ac:dyDescent="0.25">
      <c r="A1168" s="79" t="s">
        <v>348</v>
      </c>
      <c r="B1168" s="79" t="s">
        <v>349</v>
      </c>
      <c r="C1168" s="79" t="s">
        <v>351</v>
      </c>
      <c r="D1168" s="79" t="s">
        <v>352</v>
      </c>
      <c r="E1168" s="80">
        <v>0.38100000000000001</v>
      </c>
      <c r="F1168" s="196"/>
      <c r="G1168" s="82" t="str">
        <f t="shared" si="89"/>
        <v/>
      </c>
      <c r="H1168" s="82" t="str">
        <f t="shared" si="90"/>
        <v>X</v>
      </c>
      <c r="I1168" s="83" t="s">
        <v>150</v>
      </c>
      <c r="J1168" s="83"/>
      <c r="K1168" s="83"/>
      <c r="L1168" s="83" t="s">
        <v>151</v>
      </c>
      <c r="M1168" s="83"/>
      <c r="N1168" s="84">
        <v>56</v>
      </c>
      <c r="O1168" s="84">
        <v>147</v>
      </c>
      <c r="P1168" s="85">
        <v>43985</v>
      </c>
      <c r="U1168" s="80"/>
      <c r="V1168" s="80"/>
      <c r="W1168" s="80"/>
    </row>
    <row r="1169" spans="1:23" s="127" customFormat="1" x14ac:dyDescent="0.25">
      <c r="A1169" s="119"/>
      <c r="B1169" s="119"/>
      <c r="C1169" s="119"/>
      <c r="D1169" s="120" t="s">
        <v>2511</v>
      </c>
      <c r="E1169" s="121">
        <f>N1169/O1169</f>
        <v>0.46969696969696972</v>
      </c>
      <c r="F1169" s="258"/>
      <c r="G1169" s="122"/>
      <c r="H1169" s="122"/>
      <c r="I1169" s="123"/>
      <c r="J1169" s="123"/>
      <c r="K1169" s="123"/>
      <c r="L1169" s="123"/>
      <c r="M1169" s="123"/>
      <c r="N1169" s="124">
        <f>SUM(N1167:N1168)</f>
        <v>155</v>
      </c>
      <c r="O1169" s="124">
        <f>SUM(O1167:O1168)</f>
        <v>330</v>
      </c>
      <c r="P1169" s="125"/>
      <c r="Q1169" s="124"/>
      <c r="U1169" s="126"/>
      <c r="V1169" s="126"/>
      <c r="W1169" s="126"/>
    </row>
    <row r="1170" spans="1:23" s="84" customFormat="1" x14ac:dyDescent="0.25">
      <c r="A1170" s="79" t="s">
        <v>1132</v>
      </c>
      <c r="B1170" s="79" t="s">
        <v>1205</v>
      </c>
      <c r="C1170" s="79" t="s">
        <v>827</v>
      </c>
      <c r="D1170" s="79" t="s">
        <v>828</v>
      </c>
      <c r="E1170" s="80">
        <v>0.34339999999999998</v>
      </c>
      <c r="F1170" s="196"/>
      <c r="G1170" s="82" t="str">
        <f>IF(E1170&gt;=40%,"X","")</f>
        <v/>
      </c>
      <c r="H1170" s="82" t="str">
        <f>IF(AND( E1170&gt;=30%, E1170 &lt;=39.99%),"X","")</f>
        <v>X</v>
      </c>
      <c r="I1170" s="83" t="s">
        <v>22</v>
      </c>
      <c r="J1170" s="83"/>
      <c r="K1170" s="83"/>
      <c r="L1170" s="83" t="s">
        <v>151</v>
      </c>
      <c r="M1170" s="83"/>
      <c r="N1170" s="84">
        <v>102</v>
      </c>
      <c r="O1170" s="84">
        <v>297</v>
      </c>
      <c r="P1170" s="85">
        <v>43984</v>
      </c>
      <c r="Q1170" s="84" t="s">
        <v>2520</v>
      </c>
      <c r="U1170" s="80"/>
      <c r="V1170" s="80"/>
      <c r="W1170" s="80"/>
    </row>
    <row r="1171" spans="1:23" s="84" customFormat="1" x14ac:dyDescent="0.25">
      <c r="A1171" s="79" t="s">
        <v>1132</v>
      </c>
      <c r="B1171" s="79" t="s">
        <v>1205</v>
      </c>
      <c r="C1171" s="79" t="s">
        <v>829</v>
      </c>
      <c r="D1171" s="79" t="s">
        <v>830</v>
      </c>
      <c r="E1171" s="80">
        <v>0.33879999999999999</v>
      </c>
      <c r="F1171" s="196"/>
      <c r="G1171" s="82" t="str">
        <f>IF(E1171&gt;=40%,"X","")</f>
        <v/>
      </c>
      <c r="H1171" s="82" t="str">
        <f>IF(AND( E1171&gt;=30%, E1171 &lt;=39.99%),"X","")</f>
        <v>X</v>
      </c>
      <c r="I1171" s="83" t="s">
        <v>22</v>
      </c>
      <c r="J1171" s="83"/>
      <c r="K1171" s="83"/>
      <c r="L1171" s="83" t="s">
        <v>151</v>
      </c>
      <c r="M1171" s="83"/>
      <c r="N1171" s="84">
        <v>82</v>
      </c>
      <c r="O1171" s="84">
        <v>242</v>
      </c>
      <c r="P1171" s="85">
        <v>43984</v>
      </c>
      <c r="U1171" s="80"/>
      <c r="V1171" s="80"/>
      <c r="W1171" s="80"/>
    </row>
    <row r="1172" spans="1:23" s="127" customFormat="1" x14ac:dyDescent="0.25">
      <c r="A1172" s="119"/>
      <c r="B1172" s="119"/>
      <c r="C1172" s="119"/>
      <c r="D1172" s="120" t="s">
        <v>2511</v>
      </c>
      <c r="E1172" s="121">
        <f>N1172/O1172</f>
        <v>0.34137291280148424</v>
      </c>
      <c r="F1172" s="258"/>
      <c r="G1172" s="122"/>
      <c r="H1172" s="122"/>
      <c r="I1172" s="123"/>
      <c r="J1172" s="123"/>
      <c r="K1172" s="123"/>
      <c r="L1172" s="123"/>
      <c r="M1172" s="123"/>
      <c r="N1172" s="124">
        <f>SUM(N1170:N1171)</f>
        <v>184</v>
      </c>
      <c r="O1172" s="124">
        <f>SUM(O1170:O1171)</f>
        <v>539</v>
      </c>
      <c r="P1172" s="125"/>
      <c r="Q1172" s="124"/>
      <c r="U1172" s="126"/>
      <c r="V1172" s="126"/>
      <c r="W1172" s="126"/>
    </row>
    <row r="1173" spans="1:23" s="84" customFormat="1" x14ac:dyDescent="0.25">
      <c r="A1173" s="79" t="s">
        <v>285</v>
      </c>
      <c r="B1173" s="79" t="s">
        <v>286</v>
      </c>
      <c r="C1173" s="86" t="s">
        <v>287</v>
      </c>
      <c r="D1173" s="79" t="s">
        <v>696</v>
      </c>
      <c r="E1173" s="87">
        <v>0.218</v>
      </c>
      <c r="F1173" s="196"/>
      <c r="G1173" s="82" t="str">
        <f t="shared" si="89"/>
        <v/>
      </c>
      <c r="H1173" s="82" t="str">
        <f t="shared" si="90"/>
        <v/>
      </c>
      <c r="I1173" s="83"/>
      <c r="J1173" s="83"/>
      <c r="K1173" s="83"/>
      <c r="L1173" s="83"/>
      <c r="M1173" s="83"/>
      <c r="N1173" s="84">
        <v>58</v>
      </c>
      <c r="O1173" s="84">
        <v>266</v>
      </c>
      <c r="P1173" s="85">
        <v>43930</v>
      </c>
      <c r="U1173" s="80"/>
      <c r="V1173" s="80"/>
      <c r="W1173" s="80"/>
    </row>
    <row r="1174" spans="1:23" s="84" customFormat="1" x14ac:dyDescent="0.25">
      <c r="A1174" s="79" t="s">
        <v>285</v>
      </c>
      <c r="B1174" s="79" t="s">
        <v>286</v>
      </c>
      <c r="C1174" s="86" t="s">
        <v>288</v>
      </c>
      <c r="D1174" s="79" t="s">
        <v>289</v>
      </c>
      <c r="E1174" s="87">
        <v>0.1237</v>
      </c>
      <c r="F1174" s="196"/>
      <c r="G1174" s="82" t="str">
        <f t="shared" si="89"/>
        <v/>
      </c>
      <c r="H1174" s="82" t="str">
        <f t="shared" si="90"/>
        <v/>
      </c>
      <c r="I1174" s="83"/>
      <c r="J1174" s="83"/>
      <c r="K1174" s="83"/>
      <c r="L1174" s="83"/>
      <c r="M1174" s="83"/>
      <c r="N1174" s="84">
        <v>49</v>
      </c>
      <c r="O1174" s="84">
        <v>396</v>
      </c>
      <c r="P1174" s="85">
        <v>43930</v>
      </c>
      <c r="U1174" s="80"/>
      <c r="V1174" s="80"/>
      <c r="W1174" s="80"/>
    </row>
    <row r="1175" spans="1:23" s="84" customFormat="1" x14ac:dyDescent="0.25">
      <c r="A1175" s="79" t="s">
        <v>285</v>
      </c>
      <c r="B1175" s="79" t="s">
        <v>286</v>
      </c>
      <c r="C1175" s="86" t="s">
        <v>290</v>
      </c>
      <c r="D1175" s="79" t="s">
        <v>291</v>
      </c>
      <c r="E1175" s="87">
        <v>0.24</v>
      </c>
      <c r="F1175" s="196"/>
      <c r="G1175" s="82" t="str">
        <f t="shared" si="89"/>
        <v/>
      </c>
      <c r="H1175" s="82" t="str">
        <f t="shared" si="90"/>
        <v/>
      </c>
      <c r="I1175" s="83"/>
      <c r="J1175" s="83"/>
      <c r="K1175" s="83"/>
      <c r="L1175" s="83"/>
      <c r="M1175" s="83"/>
      <c r="N1175" s="84">
        <v>66</v>
      </c>
      <c r="O1175" s="84">
        <v>275</v>
      </c>
      <c r="P1175" s="85">
        <v>43930</v>
      </c>
      <c r="U1175" s="80"/>
      <c r="V1175" s="80"/>
      <c r="W1175" s="80"/>
    </row>
    <row r="1176" spans="1:23" s="84" customFormat="1" x14ac:dyDescent="0.25">
      <c r="A1176" s="79" t="s">
        <v>285</v>
      </c>
      <c r="B1176" s="79" t="s">
        <v>286</v>
      </c>
      <c r="C1176" s="86" t="s">
        <v>292</v>
      </c>
      <c r="D1176" s="79" t="s">
        <v>293</v>
      </c>
      <c r="E1176" s="87">
        <v>0.30990000000000001</v>
      </c>
      <c r="F1176" s="196"/>
      <c r="G1176" s="82" t="str">
        <f t="shared" si="89"/>
        <v/>
      </c>
      <c r="H1176" s="82" t="str">
        <f t="shared" si="90"/>
        <v>X</v>
      </c>
      <c r="I1176" s="83"/>
      <c r="J1176" s="83"/>
      <c r="K1176" s="83"/>
      <c r="L1176" s="83"/>
      <c r="M1176" s="83"/>
      <c r="N1176" s="84">
        <v>106</v>
      </c>
      <c r="O1176" s="84">
        <v>342</v>
      </c>
      <c r="P1176" s="85">
        <v>43930</v>
      </c>
      <c r="U1176" s="80"/>
      <c r="V1176" s="80"/>
      <c r="W1176" s="80"/>
    </row>
    <row r="1177" spans="1:23" s="127" customFormat="1" x14ac:dyDescent="0.25">
      <c r="A1177" s="119"/>
      <c r="B1177" s="119"/>
      <c r="C1177" s="128"/>
      <c r="D1177" s="120" t="s">
        <v>2511</v>
      </c>
      <c r="E1177" s="129">
        <f>N1177/O1177</f>
        <v>0.21813917122752149</v>
      </c>
      <c r="F1177" s="258"/>
      <c r="G1177" s="122"/>
      <c r="H1177" s="122"/>
      <c r="I1177" s="123"/>
      <c r="J1177" s="123"/>
      <c r="K1177" s="123"/>
      <c r="L1177" s="123"/>
      <c r="M1177" s="123"/>
      <c r="N1177" s="124">
        <f>SUM(N1173:N1176)</f>
        <v>279</v>
      </c>
      <c r="O1177" s="124">
        <f>SUM(O1173:O1176)</f>
        <v>1279</v>
      </c>
      <c r="P1177" s="125"/>
      <c r="Q1177" s="124"/>
      <c r="U1177" s="126"/>
      <c r="V1177" s="126"/>
      <c r="W1177" s="126"/>
    </row>
    <row r="1178" spans="1:23" s="84" customFormat="1" x14ac:dyDescent="0.25">
      <c r="A1178" s="79" t="s">
        <v>435</v>
      </c>
      <c r="B1178" s="79" t="s">
        <v>436</v>
      </c>
      <c r="C1178" s="86" t="s">
        <v>437</v>
      </c>
      <c r="D1178" s="79" t="s">
        <v>438</v>
      </c>
      <c r="E1178" s="87">
        <v>0.20599999999999999</v>
      </c>
      <c r="F1178" s="196"/>
      <c r="G1178" s="82" t="str">
        <f t="shared" si="89"/>
        <v/>
      </c>
      <c r="H1178" s="82" t="str">
        <f t="shared" si="90"/>
        <v/>
      </c>
      <c r="I1178" s="83"/>
      <c r="J1178" s="83"/>
      <c r="K1178" s="83"/>
      <c r="L1178" s="83"/>
      <c r="M1178" s="83"/>
      <c r="N1178" s="84">
        <v>82</v>
      </c>
      <c r="O1178" s="84">
        <v>398</v>
      </c>
      <c r="P1178" s="85">
        <v>43955</v>
      </c>
      <c r="U1178" s="80"/>
      <c r="V1178" s="80"/>
      <c r="W1178" s="80"/>
    </row>
    <row r="1179" spans="1:23" s="84" customFormat="1" x14ac:dyDescent="0.25">
      <c r="A1179" s="79" t="s">
        <v>435</v>
      </c>
      <c r="B1179" s="79" t="s">
        <v>436</v>
      </c>
      <c r="C1179" s="86" t="s">
        <v>439</v>
      </c>
      <c r="D1179" s="79" t="s">
        <v>440</v>
      </c>
      <c r="E1179" s="87">
        <v>0.19539999999999999</v>
      </c>
      <c r="F1179" s="196"/>
      <c r="G1179" s="82" t="str">
        <f t="shared" si="89"/>
        <v/>
      </c>
      <c r="H1179" s="82" t="str">
        <f t="shared" si="90"/>
        <v/>
      </c>
      <c r="I1179" s="83"/>
      <c r="J1179" s="83"/>
      <c r="K1179" s="83"/>
      <c r="L1179" s="83"/>
      <c r="M1179" s="83"/>
      <c r="N1179" s="84">
        <v>68</v>
      </c>
      <c r="O1179" s="84">
        <v>348</v>
      </c>
      <c r="P1179" s="85">
        <v>43955</v>
      </c>
      <c r="U1179" s="80"/>
      <c r="V1179" s="80"/>
      <c r="W1179" s="80"/>
    </row>
    <row r="1180" spans="1:23" s="84" customFormat="1" x14ac:dyDescent="0.25">
      <c r="A1180" s="79" t="s">
        <v>435</v>
      </c>
      <c r="B1180" s="79" t="s">
        <v>436</v>
      </c>
      <c r="C1180" s="86" t="s">
        <v>441</v>
      </c>
      <c r="D1180" s="79" t="s">
        <v>697</v>
      </c>
      <c r="E1180" s="87">
        <v>0.14080000000000001</v>
      </c>
      <c r="F1180" s="260"/>
      <c r="G1180" s="82" t="str">
        <f t="shared" si="89"/>
        <v/>
      </c>
      <c r="H1180" s="82" t="str">
        <f t="shared" si="90"/>
        <v/>
      </c>
      <c r="I1180" s="83"/>
      <c r="J1180" s="83"/>
      <c r="K1180" s="83"/>
      <c r="L1180" s="83"/>
      <c r="M1180" s="83"/>
      <c r="N1180" s="84">
        <v>87</v>
      </c>
      <c r="O1180" s="84">
        <v>618</v>
      </c>
      <c r="P1180" s="85">
        <v>43955</v>
      </c>
      <c r="U1180" s="80"/>
      <c r="V1180" s="80"/>
      <c r="W1180" s="80"/>
    </row>
    <row r="1181" spans="1:23" s="84" customFormat="1" x14ac:dyDescent="0.25">
      <c r="A1181" s="79" t="s">
        <v>435</v>
      </c>
      <c r="B1181" s="79" t="s">
        <v>436</v>
      </c>
      <c r="C1181" s="86" t="s">
        <v>442</v>
      </c>
      <c r="D1181" s="79" t="s">
        <v>443</v>
      </c>
      <c r="E1181" s="87">
        <v>0.17299999999999999</v>
      </c>
      <c r="F1181" s="260"/>
      <c r="G1181" s="82" t="str">
        <f t="shared" si="89"/>
        <v/>
      </c>
      <c r="H1181" s="82" t="str">
        <f t="shared" si="90"/>
        <v/>
      </c>
      <c r="I1181" s="83"/>
      <c r="J1181" s="83"/>
      <c r="K1181" s="83"/>
      <c r="L1181" s="83"/>
      <c r="M1181" s="83"/>
      <c r="N1181" s="84">
        <v>105</v>
      </c>
      <c r="O1181" s="84">
        <v>607</v>
      </c>
      <c r="P1181" s="85">
        <v>43955</v>
      </c>
      <c r="U1181" s="80"/>
      <c r="V1181" s="80"/>
      <c r="W1181" s="80"/>
    </row>
    <row r="1182" spans="1:23" s="84" customFormat="1" x14ac:dyDescent="0.25">
      <c r="A1182" s="79" t="s">
        <v>435</v>
      </c>
      <c r="B1182" s="79" t="s">
        <v>436</v>
      </c>
      <c r="C1182" s="86" t="s">
        <v>444</v>
      </c>
      <c r="D1182" s="79" t="s">
        <v>445</v>
      </c>
      <c r="E1182" s="87">
        <v>0.1094</v>
      </c>
      <c r="F1182" s="260"/>
      <c r="G1182" s="82" t="str">
        <f t="shared" si="89"/>
        <v/>
      </c>
      <c r="H1182" s="82" t="str">
        <f t="shared" si="90"/>
        <v/>
      </c>
      <c r="I1182" s="83"/>
      <c r="J1182" s="83"/>
      <c r="K1182" s="83"/>
      <c r="L1182" s="83"/>
      <c r="M1182" s="83"/>
      <c r="N1182" s="84">
        <v>63</v>
      </c>
      <c r="O1182" s="84">
        <v>576</v>
      </c>
      <c r="P1182" s="85">
        <v>43955</v>
      </c>
      <c r="U1182" s="80"/>
      <c r="V1182" s="80"/>
      <c r="W1182" s="80"/>
    </row>
    <row r="1183" spans="1:23" s="127" customFormat="1" x14ac:dyDescent="0.25">
      <c r="A1183" s="119"/>
      <c r="B1183" s="119"/>
      <c r="C1183" s="128"/>
      <c r="D1183" s="120" t="s">
        <v>2511</v>
      </c>
      <c r="E1183" s="129">
        <f>N1183/O1183</f>
        <v>0.15901060070671377</v>
      </c>
      <c r="F1183" s="135"/>
      <c r="G1183" s="122"/>
      <c r="H1183" s="122"/>
      <c r="I1183" s="123"/>
      <c r="J1183" s="123"/>
      <c r="K1183" s="123"/>
      <c r="L1183" s="123"/>
      <c r="M1183" s="123"/>
      <c r="N1183" s="124">
        <f>SUM(N1178:N1182)</f>
        <v>405</v>
      </c>
      <c r="O1183" s="124">
        <f>SUM(O1178:O1182)</f>
        <v>2547</v>
      </c>
      <c r="P1183" s="125"/>
      <c r="Q1183" s="124"/>
      <c r="U1183" s="126"/>
      <c r="V1183" s="126"/>
      <c r="W1183" s="126"/>
    </row>
    <row r="1184" spans="1:23" s="84" customFormat="1" x14ac:dyDescent="0.25">
      <c r="A1184" s="79" t="s">
        <v>2056</v>
      </c>
      <c r="B1184" s="108" t="s">
        <v>2458</v>
      </c>
      <c r="C1184" s="79" t="s">
        <v>2057</v>
      </c>
      <c r="D1184" s="108" t="s">
        <v>2229</v>
      </c>
      <c r="E1184" s="80">
        <v>0.56950000000000001</v>
      </c>
      <c r="F1184" s="257"/>
      <c r="G1184" s="82" t="str">
        <f t="shared" si="89"/>
        <v>X</v>
      </c>
      <c r="H1184" s="82" t="str">
        <f t="shared" si="90"/>
        <v/>
      </c>
      <c r="I1184" s="83"/>
      <c r="J1184" s="83"/>
      <c r="K1184" s="83"/>
      <c r="L1184" s="83"/>
      <c r="M1184" s="83"/>
      <c r="N1184" s="84">
        <v>213</v>
      </c>
      <c r="O1184" s="84">
        <v>374</v>
      </c>
      <c r="P1184" s="85">
        <v>43985</v>
      </c>
      <c r="U1184" s="80"/>
      <c r="V1184" s="80"/>
      <c r="W1184" s="80"/>
    </row>
    <row r="1185" spans="1:23" s="84" customFormat="1" x14ac:dyDescent="0.25">
      <c r="A1185" s="79" t="s">
        <v>2056</v>
      </c>
      <c r="B1185" s="108" t="s">
        <v>2458</v>
      </c>
      <c r="C1185" s="79" t="s">
        <v>2058</v>
      </c>
      <c r="D1185" s="108" t="s">
        <v>2230</v>
      </c>
      <c r="E1185" s="80">
        <v>0.28420000000000001</v>
      </c>
      <c r="F1185" s="196"/>
      <c r="G1185" s="82" t="str">
        <f t="shared" si="89"/>
        <v/>
      </c>
      <c r="H1185" s="82" t="str">
        <f t="shared" si="90"/>
        <v/>
      </c>
      <c r="I1185" s="83"/>
      <c r="J1185" s="83"/>
      <c r="K1185" s="83"/>
      <c r="L1185" s="83"/>
      <c r="M1185" s="83"/>
      <c r="N1185" s="84">
        <v>158</v>
      </c>
      <c r="O1185" s="84">
        <v>556</v>
      </c>
      <c r="P1185" s="85">
        <v>43985</v>
      </c>
      <c r="U1185" s="80"/>
      <c r="V1185" s="80"/>
      <c r="W1185" s="80"/>
    </row>
    <row r="1186" spans="1:23" s="84" customFormat="1" x14ac:dyDescent="0.25">
      <c r="A1186" s="79" t="s">
        <v>2056</v>
      </c>
      <c r="B1186" s="108" t="s">
        <v>2458</v>
      </c>
      <c r="C1186" s="79" t="s">
        <v>2059</v>
      </c>
      <c r="D1186" s="108" t="s">
        <v>2231</v>
      </c>
      <c r="E1186" s="80">
        <v>0.2107</v>
      </c>
      <c r="F1186" s="196"/>
      <c r="G1186" s="82" t="str">
        <f t="shared" si="89"/>
        <v/>
      </c>
      <c r="H1186" s="82" t="str">
        <f t="shared" si="90"/>
        <v/>
      </c>
      <c r="I1186" s="83"/>
      <c r="J1186" s="83"/>
      <c r="K1186" s="83"/>
      <c r="L1186" s="83"/>
      <c r="M1186" s="83"/>
      <c r="N1186" s="84">
        <v>106</v>
      </c>
      <c r="O1186" s="84">
        <v>503</v>
      </c>
      <c r="P1186" s="85">
        <v>43985</v>
      </c>
      <c r="U1186" s="80"/>
      <c r="V1186" s="80"/>
      <c r="W1186" s="80"/>
    </row>
    <row r="1187" spans="1:23" s="84" customFormat="1" x14ac:dyDescent="0.25">
      <c r="A1187" s="79" t="s">
        <v>2056</v>
      </c>
      <c r="B1187" s="108" t="s">
        <v>2458</v>
      </c>
      <c r="C1187" s="79" t="s">
        <v>2060</v>
      </c>
      <c r="D1187" s="108" t="s">
        <v>2232</v>
      </c>
      <c r="E1187" s="80">
        <v>0.3906</v>
      </c>
      <c r="F1187" s="257"/>
      <c r="G1187" s="82" t="str">
        <f t="shared" si="89"/>
        <v/>
      </c>
      <c r="H1187" s="82" t="str">
        <f t="shared" si="90"/>
        <v>X</v>
      </c>
      <c r="I1187" s="83"/>
      <c r="J1187" s="83"/>
      <c r="K1187" s="83"/>
      <c r="L1187" s="83"/>
      <c r="M1187" s="83"/>
      <c r="N1187" s="84">
        <v>125</v>
      </c>
      <c r="O1187" s="84">
        <v>320</v>
      </c>
      <c r="P1187" s="85">
        <v>43985</v>
      </c>
      <c r="U1187" s="80"/>
      <c r="V1187" s="80"/>
      <c r="W1187" s="80"/>
    </row>
    <row r="1188" spans="1:23" s="84" customFormat="1" x14ac:dyDescent="0.25">
      <c r="A1188" s="79" t="s">
        <v>2056</v>
      </c>
      <c r="B1188" s="108" t="s">
        <v>2458</v>
      </c>
      <c r="C1188" s="79" t="s">
        <v>2061</v>
      </c>
      <c r="D1188" s="108" t="s">
        <v>2233</v>
      </c>
      <c r="E1188" s="80">
        <v>9.9400000000000002E-2</v>
      </c>
      <c r="F1188" s="257"/>
      <c r="G1188" s="82" t="str">
        <f t="shared" si="89"/>
        <v/>
      </c>
      <c r="H1188" s="82" t="str">
        <f t="shared" si="90"/>
        <v/>
      </c>
      <c r="I1188" s="83"/>
      <c r="J1188" s="83"/>
      <c r="K1188" s="83"/>
      <c r="L1188" s="83"/>
      <c r="M1188" s="83"/>
      <c r="N1188" s="84">
        <v>47</v>
      </c>
      <c r="O1188" s="84">
        <v>473</v>
      </c>
      <c r="P1188" s="85">
        <v>43985</v>
      </c>
      <c r="U1188" s="80"/>
      <c r="V1188" s="80"/>
      <c r="W1188" s="80"/>
    </row>
    <row r="1189" spans="1:23" s="84" customFormat="1" x14ac:dyDescent="0.25">
      <c r="A1189" s="79" t="s">
        <v>2056</v>
      </c>
      <c r="B1189" s="108" t="s">
        <v>2458</v>
      </c>
      <c r="C1189" s="79" t="s">
        <v>2062</v>
      </c>
      <c r="D1189" s="108" t="s">
        <v>2234</v>
      </c>
      <c r="E1189" s="80">
        <v>0.4098</v>
      </c>
      <c r="F1189" s="257"/>
      <c r="G1189" s="82" t="str">
        <f t="shared" si="89"/>
        <v>X</v>
      </c>
      <c r="H1189" s="82" t="str">
        <f t="shared" si="90"/>
        <v/>
      </c>
      <c r="I1189" s="83"/>
      <c r="J1189" s="83"/>
      <c r="K1189" s="83"/>
      <c r="L1189" s="83"/>
      <c r="M1189" s="83"/>
      <c r="N1189" s="84">
        <v>150</v>
      </c>
      <c r="O1189" s="84">
        <v>366</v>
      </c>
      <c r="P1189" s="85">
        <v>43985</v>
      </c>
      <c r="U1189" s="80"/>
      <c r="V1189" s="80"/>
      <c r="W1189" s="80"/>
    </row>
    <row r="1190" spans="1:23" s="84" customFormat="1" x14ac:dyDescent="0.25">
      <c r="A1190" s="79" t="s">
        <v>2056</v>
      </c>
      <c r="B1190" s="108" t="s">
        <v>2458</v>
      </c>
      <c r="C1190" s="79" t="s">
        <v>2063</v>
      </c>
      <c r="D1190" s="108" t="s">
        <v>2235</v>
      </c>
      <c r="E1190" s="80">
        <v>0.29649999999999999</v>
      </c>
      <c r="F1190" s="257"/>
      <c r="G1190" s="82" t="str">
        <f t="shared" si="89"/>
        <v/>
      </c>
      <c r="H1190" s="82" t="str">
        <f t="shared" si="90"/>
        <v/>
      </c>
      <c r="I1190" s="83"/>
      <c r="J1190" s="83"/>
      <c r="K1190" s="83"/>
      <c r="L1190" s="83"/>
      <c r="M1190" s="83"/>
      <c r="N1190" s="84">
        <v>196</v>
      </c>
      <c r="O1190" s="84">
        <v>661</v>
      </c>
      <c r="P1190" s="85">
        <v>43985</v>
      </c>
      <c r="U1190" s="80"/>
      <c r="V1190" s="80"/>
      <c r="W1190" s="80"/>
    </row>
    <row r="1191" spans="1:23" s="84" customFormat="1" x14ac:dyDescent="0.25">
      <c r="A1191" s="79" t="s">
        <v>2056</v>
      </c>
      <c r="B1191" s="108" t="s">
        <v>2458</v>
      </c>
      <c r="C1191" s="79" t="s">
        <v>2064</v>
      </c>
      <c r="D1191" s="108" t="s">
        <v>2236</v>
      </c>
      <c r="E1191" s="80">
        <v>0.1527</v>
      </c>
      <c r="F1191" s="257"/>
      <c r="G1191" s="82" t="str">
        <f t="shared" si="89"/>
        <v/>
      </c>
      <c r="H1191" s="82" t="str">
        <f t="shared" si="90"/>
        <v/>
      </c>
      <c r="I1191" s="83"/>
      <c r="J1191" s="83"/>
      <c r="K1191" s="83"/>
      <c r="L1191" s="83"/>
      <c r="M1191" s="83"/>
      <c r="N1191" s="84">
        <v>120</v>
      </c>
      <c r="O1191" s="84">
        <v>786</v>
      </c>
      <c r="P1191" s="85">
        <v>43985</v>
      </c>
      <c r="U1191" s="80"/>
      <c r="V1191" s="80"/>
      <c r="W1191" s="80"/>
    </row>
    <row r="1192" spans="1:23" s="84" customFormat="1" x14ac:dyDescent="0.25">
      <c r="A1192" s="79" t="s">
        <v>2056</v>
      </c>
      <c r="B1192" s="108" t="s">
        <v>2458</v>
      </c>
      <c r="C1192" s="79" t="s">
        <v>2065</v>
      </c>
      <c r="D1192" s="108" t="s">
        <v>2237</v>
      </c>
      <c r="E1192" s="80">
        <v>0.16389999999999999</v>
      </c>
      <c r="F1192" s="257"/>
      <c r="G1192" s="82" t="str">
        <f t="shared" si="89"/>
        <v/>
      </c>
      <c r="H1192" s="82" t="str">
        <f t="shared" ref="H1192:H1211" si="91">IF(AND( E1192&gt;=30%, E1192 &lt;=39.99%),"X","")</f>
        <v/>
      </c>
      <c r="I1192" s="83"/>
      <c r="J1192" s="83"/>
      <c r="K1192" s="83"/>
      <c r="L1192" s="83"/>
      <c r="M1192" s="83"/>
      <c r="N1192" s="84">
        <v>407</v>
      </c>
      <c r="O1192" s="84">
        <v>2483</v>
      </c>
      <c r="P1192" s="85">
        <v>43985</v>
      </c>
      <c r="U1192" s="80"/>
      <c r="V1192" s="80"/>
      <c r="W1192" s="80"/>
    </row>
    <row r="1193" spans="1:23" s="84" customFormat="1" x14ac:dyDescent="0.25">
      <c r="A1193" s="79" t="s">
        <v>2056</v>
      </c>
      <c r="B1193" s="108" t="s">
        <v>2458</v>
      </c>
      <c r="C1193" s="79" t="s">
        <v>2066</v>
      </c>
      <c r="D1193" s="108" t="s">
        <v>2238</v>
      </c>
      <c r="E1193" s="80">
        <v>0.14799999999999999</v>
      </c>
      <c r="F1193" s="257"/>
      <c r="G1193" s="82" t="str">
        <f t="shared" ref="G1193:G1207" si="92">IF(E1193&gt;=40%,"X","")</f>
        <v/>
      </c>
      <c r="H1193" s="82" t="str">
        <f t="shared" si="91"/>
        <v/>
      </c>
      <c r="I1193" s="83"/>
      <c r="J1193" s="83"/>
      <c r="K1193" s="83"/>
      <c r="L1193" s="83"/>
      <c r="M1193" s="83"/>
      <c r="N1193" s="84">
        <v>98</v>
      </c>
      <c r="O1193" s="84">
        <v>662</v>
      </c>
      <c r="P1193" s="85">
        <v>43985</v>
      </c>
      <c r="U1193" s="80"/>
      <c r="V1193" s="80"/>
      <c r="W1193" s="80"/>
    </row>
    <row r="1194" spans="1:23" s="84" customFormat="1" x14ac:dyDescent="0.25">
      <c r="A1194" s="79" t="s">
        <v>2056</v>
      </c>
      <c r="B1194" s="108" t="s">
        <v>2458</v>
      </c>
      <c r="C1194" s="79" t="s">
        <v>2067</v>
      </c>
      <c r="D1194" s="108" t="s">
        <v>2239</v>
      </c>
      <c r="E1194" s="80">
        <v>3.7199999999999997E-2</v>
      </c>
      <c r="F1194" s="257"/>
      <c r="G1194" s="82" t="str">
        <f t="shared" si="92"/>
        <v/>
      </c>
      <c r="H1194" s="82" t="str">
        <f t="shared" si="91"/>
        <v/>
      </c>
      <c r="I1194" s="83"/>
      <c r="J1194" s="83"/>
      <c r="K1194" s="83"/>
      <c r="L1194" s="83"/>
      <c r="M1194" s="83"/>
      <c r="N1194" s="84">
        <v>25</v>
      </c>
      <c r="O1194" s="84">
        <v>672</v>
      </c>
      <c r="P1194" s="85">
        <v>43985</v>
      </c>
      <c r="U1194" s="80"/>
      <c r="V1194" s="80"/>
      <c r="W1194" s="80"/>
    </row>
    <row r="1195" spans="1:23" s="84" customFormat="1" x14ac:dyDescent="0.25">
      <c r="A1195" s="79" t="s">
        <v>2056</v>
      </c>
      <c r="B1195" s="108" t="s">
        <v>2458</v>
      </c>
      <c r="C1195" s="79" t="s">
        <v>2068</v>
      </c>
      <c r="D1195" s="108" t="s">
        <v>2069</v>
      </c>
      <c r="E1195" s="80">
        <v>0.1183</v>
      </c>
      <c r="F1195" s="257"/>
      <c r="G1195" s="82" t="str">
        <f t="shared" si="92"/>
        <v/>
      </c>
      <c r="H1195" s="82" t="str">
        <f t="shared" si="91"/>
        <v/>
      </c>
      <c r="I1195" s="83"/>
      <c r="J1195" s="83"/>
      <c r="K1195" s="83"/>
      <c r="L1195" s="83"/>
      <c r="M1195" s="83"/>
      <c r="N1195" s="84">
        <v>91</v>
      </c>
      <c r="O1195" s="84">
        <v>769</v>
      </c>
      <c r="P1195" s="85">
        <v>43985</v>
      </c>
      <c r="U1195" s="80"/>
      <c r="V1195" s="80"/>
      <c r="W1195" s="80"/>
    </row>
    <row r="1196" spans="1:23" s="84" customFormat="1" x14ac:dyDescent="0.25">
      <c r="A1196" s="79" t="s">
        <v>2056</v>
      </c>
      <c r="B1196" s="108" t="s">
        <v>2458</v>
      </c>
      <c r="C1196" s="79" t="s">
        <v>2070</v>
      </c>
      <c r="D1196" s="108" t="s">
        <v>2071</v>
      </c>
      <c r="E1196" s="80">
        <v>0.2918</v>
      </c>
      <c r="F1196" s="257"/>
      <c r="G1196" s="82" t="str">
        <f t="shared" si="92"/>
        <v/>
      </c>
      <c r="H1196" s="82" t="str">
        <f t="shared" si="91"/>
        <v/>
      </c>
      <c r="I1196" s="83"/>
      <c r="J1196" s="83"/>
      <c r="K1196" s="83"/>
      <c r="L1196" s="83"/>
      <c r="M1196" s="83"/>
      <c r="N1196" s="84">
        <v>145</v>
      </c>
      <c r="O1196" s="84">
        <v>497</v>
      </c>
      <c r="P1196" s="85">
        <v>43985</v>
      </c>
      <c r="U1196" s="80"/>
      <c r="V1196" s="80"/>
      <c r="W1196" s="80"/>
    </row>
    <row r="1197" spans="1:23" s="84" customFormat="1" x14ac:dyDescent="0.25">
      <c r="A1197" s="79" t="s">
        <v>2056</v>
      </c>
      <c r="B1197" s="108" t="s">
        <v>2458</v>
      </c>
      <c r="C1197" s="79" t="s">
        <v>2072</v>
      </c>
      <c r="D1197" s="108" t="s">
        <v>2073</v>
      </c>
      <c r="E1197" s="80">
        <v>0.36749999999999999</v>
      </c>
      <c r="F1197" s="257"/>
      <c r="G1197" s="82" t="str">
        <f t="shared" si="92"/>
        <v/>
      </c>
      <c r="H1197" s="82" t="str">
        <f t="shared" si="91"/>
        <v>X</v>
      </c>
      <c r="I1197" s="83"/>
      <c r="J1197" s="83"/>
      <c r="K1197" s="83"/>
      <c r="L1197" s="83"/>
      <c r="M1197" s="83"/>
      <c r="N1197" s="84">
        <v>344</v>
      </c>
      <c r="O1197" s="84">
        <v>936</v>
      </c>
      <c r="P1197" s="85">
        <v>43985</v>
      </c>
      <c r="U1197" s="80"/>
      <c r="V1197" s="80"/>
      <c r="W1197" s="80"/>
    </row>
    <row r="1198" spans="1:23" s="84" customFormat="1" x14ac:dyDescent="0.25">
      <c r="A1198" s="79" t="s">
        <v>2056</v>
      </c>
      <c r="B1198" s="108" t="s">
        <v>2458</v>
      </c>
      <c r="C1198" s="79" t="s">
        <v>2074</v>
      </c>
      <c r="D1198" s="108" t="s">
        <v>2241</v>
      </c>
      <c r="E1198" s="80">
        <v>0.40949999999999998</v>
      </c>
      <c r="F1198" s="257"/>
      <c r="G1198" s="82" t="str">
        <f>IF(E1198&gt;=40%,"X","")</f>
        <v>X</v>
      </c>
      <c r="H1198" s="82" t="str">
        <f>IF(AND( E1198&gt;=30%, E1198 &lt;=39.99%),"X","")</f>
        <v/>
      </c>
      <c r="I1198" s="83"/>
      <c r="J1198" s="83"/>
      <c r="K1198" s="83"/>
      <c r="L1198" s="83"/>
      <c r="M1198" s="83"/>
      <c r="N1198" s="84">
        <v>15</v>
      </c>
      <c r="O1198" s="84">
        <v>176</v>
      </c>
      <c r="P1198" s="85">
        <v>43985</v>
      </c>
      <c r="U1198" s="80"/>
      <c r="V1198" s="80"/>
      <c r="W1198" s="80"/>
    </row>
    <row r="1199" spans="1:23" s="84" customFormat="1" x14ac:dyDescent="0.25">
      <c r="A1199" s="79" t="s">
        <v>2056</v>
      </c>
      <c r="B1199" s="108" t="s">
        <v>2458</v>
      </c>
      <c r="C1199" s="79" t="s">
        <v>2075</v>
      </c>
      <c r="D1199" s="108" t="s">
        <v>2240</v>
      </c>
      <c r="E1199" s="80">
        <v>8.5199999999999998E-2</v>
      </c>
      <c r="F1199" s="257"/>
      <c r="G1199" s="82" t="str">
        <f>IF(E1199&gt;=40%,"X","")</f>
        <v/>
      </c>
      <c r="H1199" s="82" t="str">
        <f>IF(AND( E1199&gt;=30%, E1199 &lt;=39.99%),"X","")</f>
        <v/>
      </c>
      <c r="I1199" s="83"/>
      <c r="J1199" s="83"/>
      <c r="K1199" s="83"/>
      <c r="L1199" s="83"/>
      <c r="M1199" s="83"/>
      <c r="N1199" s="84">
        <v>97</v>
      </c>
      <c r="O1199" s="84">
        <v>239</v>
      </c>
      <c r="P1199" s="85">
        <v>43985</v>
      </c>
      <c r="U1199" s="80"/>
      <c r="V1199" s="80"/>
      <c r="W1199" s="80"/>
    </row>
    <row r="1200" spans="1:23" s="127" customFormat="1" x14ac:dyDescent="0.25">
      <c r="A1200" s="119"/>
      <c r="B1200" s="120"/>
      <c r="C1200" s="119"/>
      <c r="D1200" s="120" t="s">
        <v>2511</v>
      </c>
      <c r="E1200" s="121">
        <f>N1200/O1200</f>
        <v>0.2231452305929533</v>
      </c>
      <c r="F1200" s="259"/>
      <c r="G1200" s="122"/>
      <c r="H1200" s="122"/>
      <c r="I1200" s="123"/>
      <c r="J1200" s="123"/>
      <c r="K1200" s="123"/>
      <c r="L1200" s="123"/>
      <c r="M1200" s="123"/>
      <c r="N1200" s="124">
        <f>SUM(N1184:N1199)</f>
        <v>2337</v>
      </c>
      <c r="O1200" s="124">
        <f>SUM(O1184:O1199)</f>
        <v>10473</v>
      </c>
      <c r="P1200" s="125"/>
      <c r="Q1200" s="124"/>
      <c r="U1200" s="126"/>
      <c r="V1200" s="126"/>
      <c r="W1200" s="126"/>
    </row>
    <row r="1201" spans="1:23" s="84" customFormat="1" x14ac:dyDescent="0.25">
      <c r="A1201" s="79" t="s">
        <v>401</v>
      </c>
      <c r="B1201" s="79" t="s">
        <v>402</v>
      </c>
      <c r="C1201" s="86" t="s">
        <v>403</v>
      </c>
      <c r="D1201" s="79" t="s">
        <v>698</v>
      </c>
      <c r="E1201" s="87">
        <v>0.38519999999999999</v>
      </c>
      <c r="F1201" s="257"/>
      <c r="G1201" s="82" t="str">
        <f t="shared" si="92"/>
        <v/>
      </c>
      <c r="H1201" s="82" t="str">
        <f t="shared" si="91"/>
        <v>X</v>
      </c>
      <c r="I1201" s="83"/>
      <c r="J1201" s="83"/>
      <c r="K1201" s="83"/>
      <c r="L1201" s="83"/>
      <c r="M1201" s="83"/>
      <c r="N1201" s="84">
        <v>104</v>
      </c>
      <c r="O1201" s="84">
        <v>270</v>
      </c>
      <c r="P1201" s="85">
        <v>43922</v>
      </c>
      <c r="U1201" s="80"/>
      <c r="V1201" s="80"/>
      <c r="W1201" s="80"/>
    </row>
    <row r="1202" spans="1:23" s="84" customFormat="1" x14ac:dyDescent="0.25">
      <c r="A1202" s="79" t="s">
        <v>401</v>
      </c>
      <c r="B1202" s="79" t="s">
        <v>402</v>
      </c>
      <c r="C1202" s="86" t="s">
        <v>404</v>
      </c>
      <c r="D1202" s="79" t="s">
        <v>405</v>
      </c>
      <c r="E1202" s="87">
        <v>0.20080000000000001</v>
      </c>
      <c r="F1202" s="257"/>
      <c r="G1202" s="82" t="str">
        <f t="shared" si="92"/>
        <v/>
      </c>
      <c r="H1202" s="82" t="str">
        <f t="shared" si="91"/>
        <v/>
      </c>
      <c r="I1202" s="83"/>
      <c r="J1202" s="83"/>
      <c r="K1202" s="83"/>
      <c r="L1202" s="83"/>
      <c r="M1202" s="83"/>
      <c r="N1202" s="84">
        <v>51</v>
      </c>
      <c r="O1202" s="84">
        <v>254</v>
      </c>
      <c r="P1202" s="85">
        <v>43922</v>
      </c>
      <c r="U1202" s="80"/>
      <c r="V1202" s="80"/>
      <c r="W1202" s="80"/>
    </row>
    <row r="1203" spans="1:23" s="84" customFormat="1" x14ac:dyDescent="0.25">
      <c r="A1203" s="79" t="s">
        <v>401</v>
      </c>
      <c r="B1203" s="79" t="s">
        <v>402</v>
      </c>
      <c r="C1203" s="86" t="s">
        <v>406</v>
      </c>
      <c r="D1203" s="79" t="s">
        <v>407</v>
      </c>
      <c r="E1203" s="87">
        <v>0.36209999999999998</v>
      </c>
      <c r="F1203" s="257"/>
      <c r="G1203" s="82" t="str">
        <f t="shared" si="92"/>
        <v/>
      </c>
      <c r="H1203" s="82" t="str">
        <f t="shared" si="91"/>
        <v>X</v>
      </c>
      <c r="I1203" s="83"/>
      <c r="J1203" s="83"/>
      <c r="K1203" s="83"/>
      <c r="L1203" s="83"/>
      <c r="M1203" s="83"/>
      <c r="N1203" s="84">
        <v>84</v>
      </c>
      <c r="O1203" s="84">
        <v>232</v>
      </c>
      <c r="P1203" s="85">
        <v>43922</v>
      </c>
      <c r="U1203" s="80"/>
      <c r="V1203" s="80"/>
      <c r="W1203" s="80"/>
    </row>
    <row r="1204" spans="1:23" s="127" customFormat="1" x14ac:dyDescent="0.25">
      <c r="A1204" s="119"/>
      <c r="B1204" s="119"/>
      <c r="C1204" s="128"/>
      <c r="D1204" s="120" t="s">
        <v>2511</v>
      </c>
      <c r="E1204" s="129">
        <f>N1204/O1204</f>
        <v>0.31613756613756616</v>
      </c>
      <c r="F1204" s="259"/>
      <c r="G1204" s="122"/>
      <c r="H1204" s="122"/>
      <c r="I1204" s="123"/>
      <c r="J1204" s="123"/>
      <c r="K1204" s="123"/>
      <c r="L1204" s="123"/>
      <c r="M1204" s="123"/>
      <c r="N1204" s="124">
        <f>SUM(N1201:N1203)</f>
        <v>239</v>
      </c>
      <c r="O1204" s="124">
        <f>SUM(O1201:O1203)</f>
        <v>756</v>
      </c>
      <c r="P1204" s="125"/>
      <c r="Q1204" s="124"/>
      <c r="U1204" s="126"/>
      <c r="V1204" s="126"/>
      <c r="W1204" s="126"/>
    </row>
    <row r="1205" spans="1:23" s="84" customFormat="1" x14ac:dyDescent="0.25">
      <c r="A1205" s="79" t="s">
        <v>1417</v>
      </c>
      <c r="B1205" s="108" t="s">
        <v>1695</v>
      </c>
      <c r="C1205" s="79" t="s">
        <v>1418</v>
      </c>
      <c r="D1205" s="108" t="s">
        <v>1758</v>
      </c>
      <c r="E1205" s="80">
        <v>0.38379999999999997</v>
      </c>
      <c r="F1205" s="257"/>
      <c r="G1205" s="82" t="str">
        <f t="shared" si="92"/>
        <v/>
      </c>
      <c r="H1205" s="82" t="str">
        <f t="shared" si="91"/>
        <v>X</v>
      </c>
      <c r="I1205" s="83"/>
      <c r="J1205" s="83"/>
      <c r="K1205" s="83"/>
      <c r="L1205" s="83"/>
      <c r="M1205" s="83"/>
      <c r="N1205" s="84">
        <v>137</v>
      </c>
      <c r="O1205" s="84">
        <v>357</v>
      </c>
      <c r="P1205" s="85">
        <v>43983</v>
      </c>
      <c r="U1205" s="80"/>
      <c r="V1205" s="80"/>
      <c r="W1205" s="80"/>
    </row>
    <row r="1206" spans="1:23" s="84" customFormat="1" x14ac:dyDescent="0.25">
      <c r="A1206" s="79" t="s">
        <v>1417</v>
      </c>
      <c r="B1206" s="108" t="s">
        <v>1695</v>
      </c>
      <c r="C1206" s="79" t="s">
        <v>1419</v>
      </c>
      <c r="D1206" s="108" t="s">
        <v>1759</v>
      </c>
      <c r="E1206" s="80">
        <v>0.26840000000000003</v>
      </c>
      <c r="F1206" s="257"/>
      <c r="G1206" s="82" t="str">
        <f t="shared" si="92"/>
        <v/>
      </c>
      <c r="H1206" s="82" t="str">
        <f t="shared" si="91"/>
        <v/>
      </c>
      <c r="I1206" s="83"/>
      <c r="J1206" s="83"/>
      <c r="K1206" s="83"/>
      <c r="L1206" s="83"/>
      <c r="M1206" s="83"/>
      <c r="N1206" s="84">
        <v>106</v>
      </c>
      <c r="O1206" s="84">
        <v>395</v>
      </c>
      <c r="P1206" s="85">
        <v>43983</v>
      </c>
      <c r="U1206" s="80"/>
      <c r="V1206" s="80"/>
      <c r="W1206" s="80"/>
    </row>
    <row r="1207" spans="1:23" s="84" customFormat="1" x14ac:dyDescent="0.25">
      <c r="A1207" s="79" t="s">
        <v>1417</v>
      </c>
      <c r="B1207" s="108" t="s">
        <v>1695</v>
      </c>
      <c r="C1207" s="79" t="s">
        <v>1420</v>
      </c>
      <c r="D1207" s="108" t="s">
        <v>1760</v>
      </c>
      <c r="E1207" s="80">
        <v>0.2326</v>
      </c>
      <c r="F1207" s="257"/>
      <c r="G1207" s="82" t="str">
        <f t="shared" si="92"/>
        <v/>
      </c>
      <c r="H1207" s="82" t="str">
        <f t="shared" si="91"/>
        <v/>
      </c>
      <c r="I1207" s="83"/>
      <c r="J1207" s="83"/>
      <c r="K1207" s="83"/>
      <c r="L1207" s="83"/>
      <c r="M1207" s="83"/>
      <c r="N1207" s="84">
        <v>80</v>
      </c>
      <c r="O1207" s="84">
        <v>344</v>
      </c>
      <c r="P1207" s="85">
        <v>43983</v>
      </c>
      <c r="U1207" s="80"/>
      <c r="V1207" s="80"/>
      <c r="W1207" s="80"/>
    </row>
    <row r="1208" spans="1:23" s="127" customFormat="1" x14ac:dyDescent="0.25">
      <c r="A1208" s="119"/>
      <c r="B1208" s="120"/>
      <c r="C1208" s="119"/>
      <c r="D1208" s="120" t="s">
        <v>2511</v>
      </c>
      <c r="E1208" s="121">
        <f>N1208/O1208</f>
        <v>0.29470802919708028</v>
      </c>
      <c r="F1208" s="259"/>
      <c r="G1208" s="122"/>
      <c r="H1208" s="122"/>
      <c r="I1208" s="123"/>
      <c r="J1208" s="123"/>
      <c r="K1208" s="123"/>
      <c r="L1208" s="123"/>
      <c r="M1208" s="123"/>
      <c r="N1208" s="124">
        <f>SUM(N1205:N1207)</f>
        <v>323</v>
      </c>
      <c r="O1208" s="124">
        <f>SUM(O1205:O1207)</f>
        <v>1096</v>
      </c>
      <c r="P1208" s="125"/>
      <c r="Q1208" s="124"/>
      <c r="U1208" s="126"/>
      <c r="V1208" s="126"/>
      <c r="W1208" s="126"/>
    </row>
    <row r="1209" spans="1:23" s="84" customFormat="1" x14ac:dyDescent="0.25">
      <c r="A1209" s="90" t="s">
        <v>347</v>
      </c>
      <c r="B1209" s="90" t="s">
        <v>702</v>
      </c>
      <c r="C1209" s="226" t="s">
        <v>2076</v>
      </c>
      <c r="D1209" s="90" t="s">
        <v>699</v>
      </c>
      <c r="E1209" s="87">
        <v>0.1971</v>
      </c>
      <c r="F1209" s="257"/>
      <c r="G1209" s="82"/>
      <c r="H1209" s="82" t="str">
        <f t="shared" si="91"/>
        <v/>
      </c>
      <c r="I1209" s="83"/>
      <c r="J1209" s="83"/>
      <c r="K1209" s="83"/>
      <c r="L1209" s="83"/>
      <c r="M1209" s="83"/>
      <c r="N1209" s="84">
        <v>161</v>
      </c>
      <c r="O1209" s="84">
        <v>817</v>
      </c>
      <c r="P1209" s="85">
        <v>43931</v>
      </c>
      <c r="U1209" s="80"/>
      <c r="V1209" s="80"/>
      <c r="W1209" s="80"/>
    </row>
    <row r="1210" spans="1:23" s="84" customFormat="1" x14ac:dyDescent="0.25">
      <c r="A1210" s="90" t="s">
        <v>347</v>
      </c>
      <c r="B1210" s="90" t="s">
        <v>702</v>
      </c>
      <c r="C1210" s="226" t="s">
        <v>2077</v>
      </c>
      <c r="D1210" s="90" t="s">
        <v>700</v>
      </c>
      <c r="E1210" s="87">
        <v>0.1799</v>
      </c>
      <c r="F1210" s="257"/>
      <c r="G1210" s="82"/>
      <c r="H1210" s="82" t="str">
        <f t="shared" si="91"/>
        <v/>
      </c>
      <c r="I1210" s="83"/>
      <c r="J1210" s="83"/>
      <c r="K1210" s="83"/>
      <c r="L1210" s="83"/>
      <c r="M1210" s="83"/>
      <c r="N1210" s="84">
        <v>113</v>
      </c>
      <c r="O1210" s="84">
        <v>628</v>
      </c>
      <c r="P1210" s="85">
        <v>43931</v>
      </c>
      <c r="U1210" s="80"/>
      <c r="V1210" s="80"/>
      <c r="W1210" s="80"/>
    </row>
    <row r="1211" spans="1:23" s="84" customFormat="1" x14ac:dyDescent="0.25">
      <c r="A1211" s="90" t="s">
        <v>347</v>
      </c>
      <c r="B1211" s="90" t="s">
        <v>702</v>
      </c>
      <c r="C1211" s="226" t="s">
        <v>2078</v>
      </c>
      <c r="D1211" s="90" t="s">
        <v>701</v>
      </c>
      <c r="E1211" s="87">
        <v>0.152</v>
      </c>
      <c r="F1211" s="257"/>
      <c r="G1211" s="82" t="str">
        <f>IF(E1211&gt;=40%,"X","")</f>
        <v/>
      </c>
      <c r="H1211" s="82" t="str">
        <f t="shared" si="91"/>
        <v/>
      </c>
      <c r="I1211" s="83"/>
      <c r="J1211" s="83"/>
      <c r="K1211" s="83"/>
      <c r="L1211" s="83"/>
      <c r="M1211" s="83"/>
      <c r="N1211" s="84">
        <v>93</v>
      </c>
      <c r="O1211" s="84">
        <v>612</v>
      </c>
      <c r="P1211" s="85">
        <v>43931</v>
      </c>
      <c r="U1211" s="80"/>
      <c r="V1211" s="80"/>
      <c r="W1211" s="80"/>
    </row>
    <row r="1212" spans="1:23" s="127" customFormat="1" x14ac:dyDescent="0.25">
      <c r="A1212" s="190"/>
      <c r="B1212" s="190"/>
      <c r="C1212" s="231"/>
      <c r="D1212" s="120" t="s">
        <v>2511</v>
      </c>
      <c r="E1212" s="129">
        <f>N1212/O1212</f>
        <v>0.17841516771998056</v>
      </c>
      <c r="F1212" s="259"/>
      <c r="G1212" s="122"/>
      <c r="H1212" s="122"/>
      <c r="I1212" s="123"/>
      <c r="J1212" s="123"/>
      <c r="K1212" s="123"/>
      <c r="L1212" s="123"/>
      <c r="M1212" s="123"/>
      <c r="N1212" s="124">
        <f>SUM(N1209:N1211)</f>
        <v>367</v>
      </c>
      <c r="O1212" s="124">
        <f>SUM(O1209:O1211)</f>
        <v>2057</v>
      </c>
      <c r="P1212" s="125"/>
      <c r="Q1212" s="124"/>
      <c r="U1212" s="126"/>
      <c r="V1212" s="126"/>
      <c r="W1212" s="126"/>
    </row>
    <row r="1213" spans="1:23" s="84" customFormat="1" x14ac:dyDescent="0.25">
      <c r="A1213" s="86" t="s">
        <v>723</v>
      </c>
      <c r="B1213" s="79" t="s">
        <v>724</v>
      </c>
      <c r="C1213" s="86" t="s">
        <v>725</v>
      </c>
      <c r="D1213" s="79" t="s">
        <v>1641</v>
      </c>
      <c r="E1213" s="80">
        <v>0.3382</v>
      </c>
      <c r="F1213" s="257"/>
      <c r="G1213" s="82" t="str">
        <f t="shared" ref="G1213:G1241" si="93">IF(E1213&gt;=40%,"X","")</f>
        <v/>
      </c>
      <c r="H1213" s="82" t="str">
        <f t="shared" ref="H1213:H1241" si="94">IF(AND( E1213&gt;=30%, E1213 &lt;=39.99%),"X","")</f>
        <v>X</v>
      </c>
      <c r="I1213" s="83"/>
      <c r="J1213" s="83"/>
      <c r="K1213" s="83"/>
      <c r="L1213" s="83"/>
      <c r="M1213" s="83"/>
      <c r="N1213" s="84">
        <v>210</v>
      </c>
      <c r="O1213" s="84">
        <v>621</v>
      </c>
      <c r="P1213" s="85">
        <v>43952</v>
      </c>
      <c r="U1213" s="80"/>
      <c r="V1213" s="80"/>
      <c r="W1213" s="80"/>
    </row>
    <row r="1214" spans="1:23" s="84" customFormat="1" x14ac:dyDescent="0.25">
      <c r="A1214" s="86" t="s">
        <v>723</v>
      </c>
      <c r="B1214" s="79" t="s">
        <v>724</v>
      </c>
      <c r="C1214" s="86" t="s">
        <v>2079</v>
      </c>
      <c r="D1214" s="79" t="s">
        <v>1653</v>
      </c>
      <c r="E1214" s="80">
        <v>0.50519999999999998</v>
      </c>
      <c r="F1214" s="257"/>
      <c r="G1214" s="82" t="str">
        <f t="shared" si="93"/>
        <v>X</v>
      </c>
      <c r="H1214" s="82" t="str">
        <f t="shared" si="94"/>
        <v/>
      </c>
      <c r="I1214" s="83"/>
      <c r="J1214" s="83"/>
      <c r="K1214" s="83"/>
      <c r="L1214" s="83"/>
      <c r="M1214" s="83"/>
      <c r="N1214" s="84">
        <v>291</v>
      </c>
      <c r="O1214" s="84">
        <v>576</v>
      </c>
      <c r="P1214" s="85">
        <v>43952</v>
      </c>
      <c r="U1214" s="80"/>
      <c r="V1214" s="80"/>
      <c r="W1214" s="80"/>
    </row>
    <row r="1215" spans="1:23" s="84" customFormat="1" x14ac:dyDescent="0.25">
      <c r="A1215" s="86" t="s">
        <v>723</v>
      </c>
      <c r="B1215" s="79" t="s">
        <v>724</v>
      </c>
      <c r="C1215" s="86" t="s">
        <v>726</v>
      </c>
      <c r="D1215" s="79" t="s">
        <v>1642</v>
      </c>
      <c r="E1215" s="80">
        <v>0.434</v>
      </c>
      <c r="F1215" s="257"/>
      <c r="G1215" s="82" t="str">
        <f t="shared" si="93"/>
        <v>X</v>
      </c>
      <c r="H1215" s="82" t="str">
        <f t="shared" si="94"/>
        <v/>
      </c>
      <c r="I1215" s="83"/>
      <c r="J1215" s="83"/>
      <c r="K1215" s="83"/>
      <c r="L1215" s="83"/>
      <c r="M1215" s="83"/>
      <c r="N1215" s="84">
        <v>217</v>
      </c>
      <c r="O1215" s="84">
        <v>500</v>
      </c>
      <c r="P1215" s="85">
        <v>43952</v>
      </c>
      <c r="U1215" s="80"/>
      <c r="V1215" s="80"/>
      <c r="W1215" s="80"/>
    </row>
    <row r="1216" spans="1:23" s="84" customFormat="1" x14ac:dyDescent="0.25">
      <c r="A1216" s="86" t="s">
        <v>723</v>
      </c>
      <c r="B1216" s="79" t="s">
        <v>724</v>
      </c>
      <c r="C1216" s="86" t="s">
        <v>2080</v>
      </c>
      <c r="D1216" s="79" t="s">
        <v>1654</v>
      </c>
      <c r="E1216" s="80">
        <v>0.26540000000000002</v>
      </c>
      <c r="F1216" s="257"/>
      <c r="G1216" s="82" t="str">
        <f t="shared" si="93"/>
        <v/>
      </c>
      <c r="H1216" s="82" t="str">
        <f t="shared" si="94"/>
        <v/>
      </c>
      <c r="I1216" s="83"/>
      <c r="J1216" s="83"/>
      <c r="K1216" s="83"/>
      <c r="L1216" s="83"/>
      <c r="M1216" s="83"/>
      <c r="N1216" s="84">
        <v>155</v>
      </c>
      <c r="O1216" s="84">
        <v>584</v>
      </c>
      <c r="P1216" s="85">
        <v>43952</v>
      </c>
      <c r="U1216" s="80"/>
      <c r="V1216" s="80"/>
      <c r="W1216" s="80"/>
    </row>
    <row r="1217" spans="1:23" s="84" customFormat="1" x14ac:dyDescent="0.25">
      <c r="A1217" s="86" t="s">
        <v>723</v>
      </c>
      <c r="B1217" s="79" t="s">
        <v>724</v>
      </c>
      <c r="C1217" s="86" t="s">
        <v>727</v>
      </c>
      <c r="D1217" s="79" t="s">
        <v>1643</v>
      </c>
      <c r="E1217" s="80">
        <v>0.37109999999999999</v>
      </c>
      <c r="F1217" s="257"/>
      <c r="G1217" s="82" t="str">
        <f t="shared" si="93"/>
        <v/>
      </c>
      <c r="H1217" s="82" t="str">
        <f t="shared" si="94"/>
        <v>X</v>
      </c>
      <c r="I1217" s="83"/>
      <c r="J1217" s="83"/>
      <c r="K1217" s="83"/>
      <c r="L1217" s="83"/>
      <c r="M1217" s="83"/>
      <c r="N1217" s="84">
        <v>216</v>
      </c>
      <c r="O1217" s="84">
        <v>582</v>
      </c>
      <c r="P1217" s="85">
        <v>43952</v>
      </c>
      <c r="U1217" s="80"/>
      <c r="V1217" s="80"/>
      <c r="W1217" s="80"/>
    </row>
    <row r="1218" spans="1:23" s="84" customFormat="1" x14ac:dyDescent="0.25">
      <c r="A1218" s="86" t="s">
        <v>723</v>
      </c>
      <c r="B1218" s="79" t="s">
        <v>724</v>
      </c>
      <c r="C1218" s="86" t="s">
        <v>2081</v>
      </c>
      <c r="D1218" s="79" t="s">
        <v>1655</v>
      </c>
      <c r="E1218" s="80">
        <v>0.15770000000000001</v>
      </c>
      <c r="F1218" s="257"/>
      <c r="G1218" s="82" t="str">
        <f t="shared" si="93"/>
        <v/>
      </c>
      <c r="H1218" s="82" t="str">
        <f t="shared" si="94"/>
        <v/>
      </c>
      <c r="I1218" s="83"/>
      <c r="J1218" s="83"/>
      <c r="K1218" s="83"/>
      <c r="L1218" s="83"/>
      <c r="M1218" s="83"/>
      <c r="N1218" s="84">
        <v>152</v>
      </c>
      <c r="O1218" s="84">
        <v>964</v>
      </c>
      <c r="P1218" s="85">
        <v>43952</v>
      </c>
      <c r="U1218" s="80"/>
      <c r="V1218" s="80"/>
      <c r="W1218" s="80"/>
    </row>
    <row r="1219" spans="1:23" s="84" customFormat="1" x14ac:dyDescent="0.25">
      <c r="A1219" s="86" t="s">
        <v>723</v>
      </c>
      <c r="B1219" s="79" t="s">
        <v>724</v>
      </c>
      <c r="C1219" s="86" t="s">
        <v>728</v>
      </c>
      <c r="D1219" s="79" t="s">
        <v>1644</v>
      </c>
      <c r="E1219" s="80">
        <v>0.25159999999999999</v>
      </c>
      <c r="F1219" s="257"/>
      <c r="G1219" s="82" t="str">
        <f t="shared" si="93"/>
        <v/>
      </c>
      <c r="H1219" s="82" t="str">
        <f t="shared" si="94"/>
        <v/>
      </c>
      <c r="I1219" s="83"/>
      <c r="J1219" s="83"/>
      <c r="K1219" s="83"/>
      <c r="L1219" s="83"/>
      <c r="M1219" s="83"/>
      <c r="N1219" s="84">
        <v>160</v>
      </c>
      <c r="O1219" s="84">
        <v>636</v>
      </c>
      <c r="P1219" s="85">
        <v>43952</v>
      </c>
      <c r="U1219" s="80"/>
      <c r="V1219" s="80"/>
      <c r="W1219" s="80"/>
    </row>
    <row r="1220" spans="1:23" s="84" customFormat="1" x14ac:dyDescent="0.25">
      <c r="A1220" s="86" t="s">
        <v>723</v>
      </c>
      <c r="B1220" s="79" t="s">
        <v>724</v>
      </c>
      <c r="C1220" s="86" t="s">
        <v>2082</v>
      </c>
      <c r="D1220" s="79" t="s">
        <v>743</v>
      </c>
      <c r="E1220" s="80">
        <v>0.2266</v>
      </c>
      <c r="F1220" s="257"/>
      <c r="G1220" s="82" t="str">
        <f t="shared" si="93"/>
        <v/>
      </c>
      <c r="H1220" s="82" t="str">
        <f t="shared" si="94"/>
        <v/>
      </c>
      <c r="I1220" s="83"/>
      <c r="J1220" s="83"/>
      <c r="K1220" s="83"/>
      <c r="L1220" s="83"/>
      <c r="M1220" s="83"/>
      <c r="N1220" s="84">
        <v>445</v>
      </c>
      <c r="O1220" s="84">
        <v>1964</v>
      </c>
      <c r="P1220" s="85">
        <v>43952</v>
      </c>
      <c r="U1220" s="80"/>
      <c r="V1220" s="80"/>
      <c r="W1220" s="80"/>
    </row>
    <row r="1221" spans="1:23" s="84" customFormat="1" x14ac:dyDescent="0.25">
      <c r="A1221" s="86" t="s">
        <v>723</v>
      </c>
      <c r="B1221" s="79" t="s">
        <v>724</v>
      </c>
      <c r="C1221" s="86" t="s">
        <v>729</v>
      </c>
      <c r="D1221" s="79" t="s">
        <v>1645</v>
      </c>
      <c r="E1221" s="80">
        <v>0.44919999999999999</v>
      </c>
      <c r="F1221" s="257"/>
      <c r="G1221" s="82" t="str">
        <f t="shared" si="93"/>
        <v>X</v>
      </c>
      <c r="H1221" s="82" t="str">
        <f t="shared" si="94"/>
        <v/>
      </c>
      <c r="I1221" s="83"/>
      <c r="J1221" s="83"/>
      <c r="K1221" s="83"/>
      <c r="L1221" s="83"/>
      <c r="M1221" s="83"/>
      <c r="N1221" s="84">
        <v>239</v>
      </c>
      <c r="O1221" s="84">
        <v>532</v>
      </c>
      <c r="P1221" s="85">
        <v>43952</v>
      </c>
      <c r="U1221" s="80"/>
      <c r="V1221" s="80"/>
      <c r="W1221" s="80"/>
    </row>
    <row r="1222" spans="1:23" s="84" customFormat="1" x14ac:dyDescent="0.25">
      <c r="A1222" s="86" t="s">
        <v>723</v>
      </c>
      <c r="B1222" s="79" t="s">
        <v>724</v>
      </c>
      <c r="C1222" s="86" t="s">
        <v>2083</v>
      </c>
      <c r="D1222" s="79" t="s">
        <v>1656</v>
      </c>
      <c r="E1222" s="80">
        <v>0.25280000000000002</v>
      </c>
      <c r="F1222" s="257"/>
      <c r="G1222" s="82" t="str">
        <f t="shared" si="93"/>
        <v/>
      </c>
      <c r="H1222" s="82" t="str">
        <f t="shared" si="94"/>
        <v/>
      </c>
      <c r="I1222" s="83"/>
      <c r="J1222" s="83"/>
      <c r="K1222" s="83"/>
      <c r="L1222" s="83"/>
      <c r="M1222" s="83"/>
      <c r="N1222" s="84">
        <v>180</v>
      </c>
      <c r="O1222" s="84">
        <v>712</v>
      </c>
      <c r="P1222" s="85">
        <v>43952</v>
      </c>
      <c r="U1222" s="80"/>
      <c r="V1222" s="80"/>
      <c r="W1222" s="80"/>
    </row>
    <row r="1223" spans="1:23" s="84" customFormat="1" x14ac:dyDescent="0.25">
      <c r="A1223" s="86" t="s">
        <v>723</v>
      </c>
      <c r="B1223" s="79" t="s">
        <v>724</v>
      </c>
      <c r="C1223" s="86" t="s">
        <v>730</v>
      </c>
      <c r="D1223" s="79" t="s">
        <v>1646</v>
      </c>
      <c r="E1223" s="80">
        <v>0.23719999999999999</v>
      </c>
      <c r="F1223" s="257"/>
      <c r="G1223" s="82" t="str">
        <f t="shared" si="93"/>
        <v/>
      </c>
      <c r="H1223" s="82" t="str">
        <f t="shared" si="94"/>
        <v/>
      </c>
      <c r="I1223" s="83"/>
      <c r="J1223" s="83"/>
      <c r="K1223" s="83"/>
      <c r="L1223" s="83"/>
      <c r="M1223" s="83"/>
      <c r="N1223" s="84">
        <v>139</v>
      </c>
      <c r="O1223" s="84">
        <v>586</v>
      </c>
      <c r="P1223" s="85">
        <v>43952</v>
      </c>
      <c r="U1223" s="80"/>
      <c r="V1223" s="80"/>
      <c r="W1223" s="80"/>
    </row>
    <row r="1224" spans="1:23" s="84" customFormat="1" x14ac:dyDescent="0.25">
      <c r="A1224" s="86" t="s">
        <v>723</v>
      </c>
      <c r="B1224" s="79" t="s">
        <v>724</v>
      </c>
      <c r="C1224" s="86" t="s">
        <v>2084</v>
      </c>
      <c r="D1224" s="79" t="s">
        <v>1657</v>
      </c>
      <c r="E1224" s="80">
        <v>0.31540000000000001</v>
      </c>
      <c r="F1224" s="257"/>
      <c r="G1224" s="82" t="str">
        <f t="shared" si="93"/>
        <v/>
      </c>
      <c r="H1224" s="82" t="str">
        <f t="shared" si="94"/>
        <v>X</v>
      </c>
      <c r="I1224" s="83"/>
      <c r="J1224" s="83"/>
      <c r="K1224" s="83"/>
      <c r="L1224" s="83"/>
      <c r="M1224" s="83"/>
      <c r="N1224" s="84">
        <v>182</v>
      </c>
      <c r="O1224" s="84">
        <v>577</v>
      </c>
      <c r="P1224" s="85">
        <v>43952</v>
      </c>
      <c r="U1224" s="80"/>
      <c r="V1224" s="80"/>
      <c r="W1224" s="80"/>
    </row>
    <row r="1225" spans="1:23" s="84" customFormat="1" x14ac:dyDescent="0.25">
      <c r="A1225" s="86" t="s">
        <v>723</v>
      </c>
      <c r="B1225" s="79" t="s">
        <v>724</v>
      </c>
      <c r="C1225" s="86" t="s">
        <v>731</v>
      </c>
      <c r="D1225" s="79" t="s">
        <v>732</v>
      </c>
      <c r="E1225" s="80">
        <v>0.31619999999999998</v>
      </c>
      <c r="F1225" s="257"/>
      <c r="G1225" s="82" t="str">
        <f t="shared" si="93"/>
        <v/>
      </c>
      <c r="H1225" s="82" t="str">
        <f t="shared" si="94"/>
        <v>X</v>
      </c>
      <c r="I1225" s="83"/>
      <c r="J1225" s="83"/>
      <c r="K1225" s="83"/>
      <c r="L1225" s="83"/>
      <c r="M1225" s="83"/>
      <c r="N1225" s="84">
        <v>259</v>
      </c>
      <c r="O1225" s="84">
        <v>819</v>
      </c>
      <c r="P1225" s="85">
        <v>43952</v>
      </c>
      <c r="U1225" s="80"/>
      <c r="V1225" s="80"/>
      <c r="W1225" s="80"/>
    </row>
    <row r="1226" spans="1:23" s="84" customFormat="1" x14ac:dyDescent="0.25">
      <c r="A1226" s="86" t="s">
        <v>723</v>
      </c>
      <c r="B1226" s="79" t="s">
        <v>724</v>
      </c>
      <c r="C1226" s="86" t="s">
        <v>2085</v>
      </c>
      <c r="D1226" s="79" t="s">
        <v>744</v>
      </c>
      <c r="E1226" s="80">
        <v>0.2853</v>
      </c>
      <c r="F1226" s="257"/>
      <c r="G1226" s="82" t="str">
        <f t="shared" si="93"/>
        <v/>
      </c>
      <c r="H1226" s="82" t="str">
        <f t="shared" si="94"/>
        <v/>
      </c>
      <c r="I1226" s="83"/>
      <c r="J1226" s="83"/>
      <c r="K1226" s="83"/>
      <c r="L1226" s="83"/>
      <c r="M1226" s="83"/>
      <c r="N1226" s="84">
        <v>214</v>
      </c>
      <c r="O1226" s="84">
        <v>750</v>
      </c>
      <c r="P1226" s="85">
        <v>43952</v>
      </c>
      <c r="U1226" s="80"/>
      <c r="V1226" s="80"/>
      <c r="W1226" s="80"/>
    </row>
    <row r="1227" spans="1:23" s="84" customFormat="1" x14ac:dyDescent="0.25">
      <c r="A1227" s="86" t="s">
        <v>723</v>
      </c>
      <c r="B1227" s="79" t="s">
        <v>724</v>
      </c>
      <c r="C1227" s="86" t="s">
        <v>733</v>
      </c>
      <c r="D1227" s="79" t="s">
        <v>1647</v>
      </c>
      <c r="E1227" s="80">
        <v>9.1399999999999995E-2</v>
      </c>
      <c r="F1227" s="257"/>
      <c r="G1227" s="82" t="str">
        <f t="shared" si="93"/>
        <v/>
      </c>
      <c r="H1227" s="82" t="str">
        <f t="shared" si="94"/>
        <v/>
      </c>
      <c r="I1227" s="83"/>
      <c r="J1227" s="83"/>
      <c r="K1227" s="83"/>
      <c r="L1227" s="83"/>
      <c r="M1227" s="83"/>
      <c r="N1227" s="84">
        <v>62</v>
      </c>
      <c r="O1227" s="84">
        <v>678</v>
      </c>
      <c r="P1227" s="85">
        <v>43952</v>
      </c>
      <c r="U1227" s="80"/>
      <c r="V1227" s="80"/>
      <c r="W1227" s="80"/>
    </row>
    <row r="1228" spans="1:23" s="84" customFormat="1" x14ac:dyDescent="0.25">
      <c r="A1228" s="86" t="s">
        <v>723</v>
      </c>
      <c r="B1228" s="79" t="s">
        <v>724</v>
      </c>
      <c r="C1228" s="86" t="s">
        <v>2086</v>
      </c>
      <c r="D1228" s="79" t="s">
        <v>1658</v>
      </c>
      <c r="E1228" s="80">
        <v>0.18840000000000001</v>
      </c>
      <c r="F1228" s="257"/>
      <c r="G1228" s="82" t="str">
        <f t="shared" si="93"/>
        <v/>
      </c>
      <c r="H1228" s="82" t="str">
        <f t="shared" si="94"/>
        <v/>
      </c>
      <c r="I1228" s="83"/>
      <c r="J1228" s="83"/>
      <c r="K1228" s="83"/>
      <c r="L1228" s="83"/>
      <c r="M1228" s="83"/>
      <c r="N1228" s="84">
        <v>101</v>
      </c>
      <c r="O1228" s="84">
        <v>536</v>
      </c>
      <c r="P1228" s="85">
        <v>43952</v>
      </c>
      <c r="U1228" s="80"/>
      <c r="V1228" s="80"/>
      <c r="W1228" s="80"/>
    </row>
    <row r="1229" spans="1:23" s="84" customFormat="1" x14ac:dyDescent="0.25">
      <c r="A1229" s="86" t="s">
        <v>723</v>
      </c>
      <c r="B1229" s="79" t="s">
        <v>724</v>
      </c>
      <c r="C1229" s="86" t="s">
        <v>734</v>
      </c>
      <c r="D1229" s="79" t="s">
        <v>1648</v>
      </c>
      <c r="E1229" s="80">
        <v>0.33539999999999998</v>
      </c>
      <c r="F1229" s="257"/>
      <c r="G1229" s="82" t="str">
        <f t="shared" si="93"/>
        <v/>
      </c>
      <c r="H1229" s="82" t="str">
        <f t="shared" si="94"/>
        <v>X</v>
      </c>
      <c r="I1229" s="83"/>
      <c r="J1229" s="83"/>
      <c r="K1229" s="83"/>
      <c r="L1229" s="83"/>
      <c r="M1229" s="83"/>
      <c r="N1229" s="84">
        <v>212</v>
      </c>
      <c r="O1229" s="84">
        <v>632</v>
      </c>
      <c r="P1229" s="85">
        <v>43952</v>
      </c>
      <c r="U1229" s="80"/>
      <c r="V1229" s="80"/>
      <c r="W1229" s="80"/>
    </row>
    <row r="1230" spans="1:23" s="84" customFormat="1" x14ac:dyDescent="0.25">
      <c r="A1230" s="86" t="s">
        <v>723</v>
      </c>
      <c r="B1230" s="79" t="s">
        <v>724</v>
      </c>
      <c r="C1230" s="86" t="s">
        <v>2087</v>
      </c>
      <c r="D1230" s="79" t="s">
        <v>1659</v>
      </c>
      <c r="E1230" s="80">
        <v>0.31390000000000001</v>
      </c>
      <c r="F1230" s="257"/>
      <c r="G1230" s="82" t="str">
        <f t="shared" si="93"/>
        <v/>
      </c>
      <c r="H1230" s="82" t="str">
        <f t="shared" si="94"/>
        <v>X</v>
      </c>
      <c r="I1230" s="83"/>
      <c r="J1230" s="83"/>
      <c r="K1230" s="83"/>
      <c r="L1230" s="83"/>
      <c r="M1230" s="83"/>
      <c r="N1230" s="84">
        <v>237</v>
      </c>
      <c r="O1230" s="84">
        <v>755</v>
      </c>
      <c r="P1230" s="85">
        <v>43952</v>
      </c>
      <c r="U1230" s="80"/>
      <c r="V1230" s="80"/>
      <c r="W1230" s="80"/>
    </row>
    <row r="1231" spans="1:23" s="84" customFormat="1" x14ac:dyDescent="0.25">
      <c r="A1231" s="86" t="s">
        <v>723</v>
      </c>
      <c r="B1231" s="79" t="s">
        <v>724</v>
      </c>
      <c r="C1231" s="86" t="s">
        <v>735</v>
      </c>
      <c r="D1231" s="79" t="s">
        <v>736</v>
      </c>
      <c r="E1231" s="80">
        <v>0.17080000000000001</v>
      </c>
      <c r="F1231" s="257"/>
      <c r="G1231" s="82" t="str">
        <f t="shared" si="93"/>
        <v/>
      </c>
      <c r="H1231" s="82" t="str">
        <f t="shared" si="94"/>
        <v/>
      </c>
      <c r="I1231" s="83"/>
      <c r="J1231" s="83"/>
      <c r="K1231" s="83"/>
      <c r="L1231" s="83"/>
      <c r="M1231" s="83"/>
      <c r="N1231" s="84">
        <v>159</v>
      </c>
      <c r="O1231" s="84">
        <v>931</v>
      </c>
      <c r="P1231" s="85">
        <v>43952</v>
      </c>
      <c r="U1231" s="80"/>
      <c r="V1231" s="80"/>
      <c r="W1231" s="80"/>
    </row>
    <row r="1232" spans="1:23" s="84" customFormat="1" x14ac:dyDescent="0.25">
      <c r="A1232" s="86" t="s">
        <v>723</v>
      </c>
      <c r="B1232" s="79" t="s">
        <v>724</v>
      </c>
      <c r="C1232" s="86" t="s">
        <v>2088</v>
      </c>
      <c r="D1232" s="79" t="s">
        <v>745</v>
      </c>
      <c r="E1232" s="80">
        <v>0.1469</v>
      </c>
      <c r="F1232" s="257"/>
      <c r="G1232" s="82" t="str">
        <f t="shared" si="93"/>
        <v/>
      </c>
      <c r="H1232" s="82" t="str">
        <f t="shared" si="94"/>
        <v/>
      </c>
      <c r="I1232" s="83"/>
      <c r="J1232" s="83"/>
      <c r="K1232" s="83"/>
      <c r="L1232" s="83"/>
      <c r="M1232" s="83"/>
      <c r="N1232" s="84">
        <v>308</v>
      </c>
      <c r="O1232" s="84">
        <v>2096</v>
      </c>
      <c r="P1232" s="85">
        <v>43952</v>
      </c>
      <c r="U1232" s="80"/>
      <c r="V1232" s="80"/>
      <c r="W1232" s="80"/>
    </row>
    <row r="1233" spans="1:23" s="84" customFormat="1" x14ac:dyDescent="0.25">
      <c r="A1233" s="86" t="s">
        <v>723</v>
      </c>
      <c r="B1233" s="79" t="s">
        <v>724</v>
      </c>
      <c r="C1233" s="86" t="s">
        <v>737</v>
      </c>
      <c r="D1233" s="79" t="s">
        <v>1649</v>
      </c>
      <c r="E1233" s="80">
        <v>0.33300000000000002</v>
      </c>
      <c r="F1233" s="257"/>
      <c r="G1233" s="82" t="str">
        <f t="shared" si="93"/>
        <v/>
      </c>
      <c r="H1233" s="82" t="str">
        <f t="shared" si="94"/>
        <v>X</v>
      </c>
      <c r="I1233" s="83"/>
      <c r="J1233" s="83"/>
      <c r="K1233" s="83"/>
      <c r="L1233" s="83"/>
      <c r="M1233" s="83"/>
      <c r="N1233" s="84">
        <v>293</v>
      </c>
      <c r="O1233" s="84">
        <v>880</v>
      </c>
      <c r="P1233" s="85">
        <v>43952</v>
      </c>
      <c r="U1233" s="80"/>
      <c r="V1233" s="80"/>
      <c r="W1233" s="80"/>
    </row>
    <row r="1234" spans="1:23" s="84" customFormat="1" x14ac:dyDescent="0.25">
      <c r="A1234" s="86" t="s">
        <v>723</v>
      </c>
      <c r="B1234" s="79" t="s">
        <v>724</v>
      </c>
      <c r="C1234" s="86" t="s">
        <v>2089</v>
      </c>
      <c r="D1234" s="79" t="s">
        <v>1660</v>
      </c>
      <c r="E1234" s="80">
        <v>0.3463</v>
      </c>
      <c r="F1234" s="257"/>
      <c r="G1234" s="82" t="str">
        <f t="shared" si="93"/>
        <v/>
      </c>
      <c r="H1234" s="82" t="str">
        <f t="shared" si="94"/>
        <v>X</v>
      </c>
      <c r="I1234" s="83"/>
      <c r="J1234" s="83"/>
      <c r="K1234" s="83"/>
      <c r="L1234" s="83"/>
      <c r="M1234" s="83"/>
      <c r="N1234" s="84">
        <v>223</v>
      </c>
      <c r="O1234" s="84">
        <v>644</v>
      </c>
      <c r="P1234" s="85">
        <v>43952</v>
      </c>
      <c r="U1234" s="80"/>
      <c r="V1234" s="80"/>
      <c r="W1234" s="80"/>
    </row>
    <row r="1235" spans="1:23" s="84" customFormat="1" x14ac:dyDescent="0.25">
      <c r="A1235" s="86" t="s">
        <v>723</v>
      </c>
      <c r="B1235" s="79" t="s">
        <v>724</v>
      </c>
      <c r="C1235" s="86" t="s">
        <v>738</v>
      </c>
      <c r="D1235" s="79" t="s">
        <v>1650</v>
      </c>
      <c r="E1235" s="80">
        <v>0.32179999999999997</v>
      </c>
      <c r="F1235" s="257"/>
      <c r="G1235" s="82" t="str">
        <f t="shared" si="93"/>
        <v/>
      </c>
      <c r="H1235" s="82" t="str">
        <f t="shared" si="94"/>
        <v>X</v>
      </c>
      <c r="I1235" s="83"/>
      <c r="J1235" s="83"/>
      <c r="K1235" s="83"/>
      <c r="L1235" s="83"/>
      <c r="M1235" s="83"/>
      <c r="N1235" s="84">
        <v>223</v>
      </c>
      <c r="O1235" s="84">
        <v>693</v>
      </c>
      <c r="P1235" s="85">
        <v>43952</v>
      </c>
      <c r="U1235" s="80"/>
      <c r="V1235" s="80"/>
      <c r="W1235" s="80"/>
    </row>
    <row r="1236" spans="1:23" s="84" customFormat="1" x14ac:dyDescent="0.25">
      <c r="A1236" s="86" t="s">
        <v>723</v>
      </c>
      <c r="B1236" s="79" t="s">
        <v>724</v>
      </c>
      <c r="C1236" s="86" t="s">
        <v>2090</v>
      </c>
      <c r="D1236" s="79" t="s">
        <v>1661</v>
      </c>
      <c r="E1236" s="80">
        <v>0.12770000000000001</v>
      </c>
      <c r="F1236" s="257"/>
      <c r="G1236" s="82" t="str">
        <f t="shared" si="93"/>
        <v/>
      </c>
      <c r="H1236" s="82" t="str">
        <f t="shared" si="94"/>
        <v/>
      </c>
      <c r="I1236" s="83"/>
      <c r="J1236" s="83"/>
      <c r="K1236" s="83"/>
      <c r="L1236" s="83"/>
      <c r="M1236" s="83"/>
      <c r="N1236" s="84">
        <v>102</v>
      </c>
      <c r="O1236" s="84">
        <v>799</v>
      </c>
      <c r="P1236" s="85">
        <v>43952</v>
      </c>
      <c r="U1236" s="80"/>
      <c r="V1236" s="80"/>
      <c r="W1236" s="80"/>
    </row>
    <row r="1237" spans="1:23" s="84" customFormat="1" x14ac:dyDescent="0.25">
      <c r="A1237" s="86" t="s">
        <v>723</v>
      </c>
      <c r="B1237" s="79" t="s">
        <v>724</v>
      </c>
      <c r="C1237" s="86" t="s">
        <v>739</v>
      </c>
      <c r="D1237" s="79" t="s">
        <v>1651</v>
      </c>
      <c r="E1237" s="80">
        <v>0.28299999999999997</v>
      </c>
      <c r="F1237" s="257"/>
      <c r="G1237" s="82" t="str">
        <f t="shared" si="93"/>
        <v/>
      </c>
      <c r="H1237" s="82" t="str">
        <f t="shared" si="94"/>
        <v/>
      </c>
      <c r="I1237" s="83"/>
      <c r="J1237" s="83"/>
      <c r="K1237" s="83"/>
      <c r="L1237" s="83"/>
      <c r="M1237" s="83"/>
      <c r="N1237" s="84">
        <v>197</v>
      </c>
      <c r="O1237" s="84">
        <v>696</v>
      </c>
      <c r="P1237" s="85">
        <v>43952</v>
      </c>
      <c r="U1237" s="80"/>
      <c r="V1237" s="80"/>
      <c r="W1237" s="80"/>
    </row>
    <row r="1238" spans="1:23" s="84" customFormat="1" x14ac:dyDescent="0.25">
      <c r="A1238" s="86" t="s">
        <v>723</v>
      </c>
      <c r="B1238" s="79" t="s">
        <v>724</v>
      </c>
      <c r="C1238" s="86" t="s">
        <v>2091</v>
      </c>
      <c r="D1238" s="79" t="s">
        <v>746</v>
      </c>
      <c r="E1238" s="80">
        <v>0.3165</v>
      </c>
      <c r="F1238" s="257"/>
      <c r="G1238" s="82" t="str">
        <f t="shared" si="93"/>
        <v/>
      </c>
      <c r="H1238" s="82" t="str">
        <f t="shared" si="94"/>
        <v>X</v>
      </c>
      <c r="I1238" s="83"/>
      <c r="J1238" s="83"/>
      <c r="K1238" s="83"/>
      <c r="L1238" s="83"/>
      <c r="M1238" s="83"/>
      <c r="N1238" s="84">
        <v>220</v>
      </c>
      <c r="O1238" s="84">
        <v>695</v>
      </c>
      <c r="P1238" s="85">
        <v>43952</v>
      </c>
      <c r="U1238" s="80"/>
      <c r="V1238" s="80"/>
      <c r="W1238" s="80"/>
    </row>
    <row r="1239" spans="1:23" s="84" customFormat="1" x14ac:dyDescent="0.25">
      <c r="A1239" s="86" t="s">
        <v>723</v>
      </c>
      <c r="B1239" s="79" t="s">
        <v>724</v>
      </c>
      <c r="C1239" s="86" t="s">
        <v>740</v>
      </c>
      <c r="D1239" s="79" t="s">
        <v>1652</v>
      </c>
      <c r="E1239" s="80">
        <v>0.35299999999999998</v>
      </c>
      <c r="F1239" s="257"/>
      <c r="G1239" s="82" t="str">
        <f t="shared" si="93"/>
        <v/>
      </c>
      <c r="H1239" s="82" t="str">
        <f t="shared" si="94"/>
        <v>X</v>
      </c>
      <c r="I1239" s="83"/>
      <c r="J1239" s="83"/>
      <c r="K1239" s="83"/>
      <c r="L1239" s="83"/>
      <c r="M1239" s="83"/>
      <c r="N1239" s="84">
        <v>394</v>
      </c>
      <c r="O1239" s="84">
        <v>1116</v>
      </c>
      <c r="P1239" s="85">
        <v>43952</v>
      </c>
      <c r="U1239" s="80"/>
      <c r="V1239" s="80"/>
      <c r="W1239" s="80"/>
    </row>
    <row r="1240" spans="1:23" s="84" customFormat="1" x14ac:dyDescent="0.25">
      <c r="A1240" s="86" t="s">
        <v>723</v>
      </c>
      <c r="B1240" s="79" t="s">
        <v>724</v>
      </c>
      <c r="C1240" s="86" t="s">
        <v>2092</v>
      </c>
      <c r="D1240" s="79" t="s">
        <v>747</v>
      </c>
      <c r="E1240" s="80">
        <v>0.32750000000000001</v>
      </c>
      <c r="F1240" s="257"/>
      <c r="G1240" s="82" t="str">
        <f t="shared" si="93"/>
        <v/>
      </c>
      <c r="H1240" s="82" t="str">
        <f t="shared" si="94"/>
        <v>X</v>
      </c>
      <c r="I1240" s="83"/>
      <c r="J1240" s="83"/>
      <c r="K1240" s="83"/>
      <c r="L1240" s="83"/>
      <c r="M1240" s="83"/>
      <c r="N1240" s="84">
        <v>301</v>
      </c>
      <c r="O1240" s="84">
        <v>919</v>
      </c>
      <c r="P1240" s="85">
        <v>43952</v>
      </c>
      <c r="U1240" s="80"/>
      <c r="V1240" s="80"/>
      <c r="W1240" s="80"/>
    </row>
    <row r="1241" spans="1:23" s="84" customFormat="1" x14ac:dyDescent="0.25">
      <c r="A1241" s="86" t="s">
        <v>723</v>
      </c>
      <c r="B1241" s="79" t="s">
        <v>724</v>
      </c>
      <c r="C1241" s="86" t="s">
        <v>741</v>
      </c>
      <c r="D1241" s="79" t="s">
        <v>742</v>
      </c>
      <c r="E1241" s="80">
        <v>0.1187</v>
      </c>
      <c r="F1241" s="257"/>
      <c r="G1241" s="82" t="str">
        <f t="shared" si="93"/>
        <v/>
      </c>
      <c r="H1241" s="82" t="str">
        <f t="shared" si="94"/>
        <v/>
      </c>
      <c r="I1241" s="83"/>
      <c r="J1241" s="83"/>
      <c r="K1241" s="83"/>
      <c r="L1241" s="83"/>
      <c r="M1241" s="83"/>
      <c r="N1241" s="84">
        <v>155</v>
      </c>
      <c r="O1241" s="84">
        <v>1306</v>
      </c>
      <c r="P1241" s="85">
        <v>43952</v>
      </c>
      <c r="U1241" s="80"/>
      <c r="V1241" s="80"/>
      <c r="W1241" s="80"/>
    </row>
    <row r="1242" spans="1:23" s="127" customFormat="1" x14ac:dyDescent="0.25">
      <c r="A1242" s="128"/>
      <c r="B1242" s="119"/>
      <c r="C1242" s="232"/>
      <c r="D1242" s="120" t="s">
        <v>2511</v>
      </c>
      <c r="E1242" s="121">
        <f>N1242/O1242</f>
        <v>0.26266874132638041</v>
      </c>
      <c r="F1242" s="259"/>
      <c r="G1242" s="122"/>
      <c r="H1242" s="122"/>
      <c r="I1242" s="123"/>
      <c r="J1242" s="123"/>
      <c r="K1242" s="123"/>
      <c r="L1242" s="123"/>
      <c r="M1242" s="123"/>
      <c r="N1242" s="124">
        <f>SUM(N1213:N1241)</f>
        <v>6246</v>
      </c>
      <c r="O1242" s="124">
        <f>SUM(O1213:O1241)</f>
        <v>23779</v>
      </c>
      <c r="P1242" s="125"/>
      <c r="Q1242" s="124"/>
      <c r="U1242" s="126"/>
      <c r="V1242" s="126"/>
      <c r="W1242" s="126"/>
    </row>
    <row r="1243" spans="1:23" s="84" customFormat="1" x14ac:dyDescent="0.25">
      <c r="A1243" s="79" t="s">
        <v>1542</v>
      </c>
      <c r="B1243" s="108" t="s">
        <v>1696</v>
      </c>
      <c r="C1243" s="79" t="s">
        <v>1543</v>
      </c>
      <c r="D1243" s="108" t="s">
        <v>1544</v>
      </c>
      <c r="E1243" s="80">
        <v>0.31159999999999999</v>
      </c>
      <c r="F1243" s="257"/>
      <c r="G1243" s="82" t="str">
        <f>IF(E1243&gt;=40%,"X","")</f>
        <v/>
      </c>
      <c r="H1243" s="82" t="str">
        <f t="shared" ref="H1243:H1259" si="95">IF(AND( E1243&gt;=30%, E1243 &lt;=39.99%),"X","")</f>
        <v>X</v>
      </c>
      <c r="I1243" s="83"/>
      <c r="J1243" s="83"/>
      <c r="K1243" s="83"/>
      <c r="L1243" s="83"/>
      <c r="M1243" s="83"/>
      <c r="N1243" s="84">
        <v>124</v>
      </c>
      <c r="O1243" s="84">
        <v>398</v>
      </c>
      <c r="P1243" s="85">
        <v>43984</v>
      </c>
      <c r="U1243" s="80"/>
      <c r="V1243" s="80"/>
      <c r="W1243" s="80"/>
    </row>
    <row r="1244" spans="1:23" s="84" customFormat="1" x14ac:dyDescent="0.25">
      <c r="A1244" s="79" t="s">
        <v>1542</v>
      </c>
      <c r="B1244" s="108" t="s">
        <v>1696</v>
      </c>
      <c r="C1244" s="79" t="s">
        <v>1545</v>
      </c>
      <c r="D1244" s="108" t="s">
        <v>1546</v>
      </c>
      <c r="E1244" s="80">
        <v>0.23449999999999999</v>
      </c>
      <c r="F1244" s="257"/>
      <c r="G1244" s="82" t="str">
        <f>IF(E1244&gt;=40%,"X","")</f>
        <v/>
      </c>
      <c r="H1244" s="82" t="str">
        <f t="shared" si="95"/>
        <v/>
      </c>
      <c r="I1244" s="83"/>
      <c r="J1244" s="83"/>
      <c r="K1244" s="83"/>
      <c r="L1244" s="83"/>
      <c r="M1244" s="83"/>
      <c r="N1244" s="84">
        <v>72</v>
      </c>
      <c r="O1244" s="84">
        <v>307</v>
      </c>
      <c r="P1244" s="85">
        <v>43984</v>
      </c>
      <c r="U1244" s="80"/>
      <c r="V1244" s="80"/>
      <c r="W1244" s="80"/>
    </row>
    <row r="1245" spans="1:23" s="84" customFormat="1" ht="17.25" customHeight="1" x14ac:dyDescent="0.25">
      <c r="A1245" s="79" t="s">
        <v>1542</v>
      </c>
      <c r="B1245" s="108" t="s">
        <v>1696</v>
      </c>
      <c r="C1245" s="79" t="s">
        <v>1547</v>
      </c>
      <c r="D1245" s="108" t="s">
        <v>1548</v>
      </c>
      <c r="E1245" s="80">
        <v>0.21179999999999999</v>
      </c>
      <c r="F1245" s="257"/>
      <c r="G1245" s="82" t="str">
        <f t="shared" ref="G1245:G1270" si="96">IF(E1245&gt;=40%,"X","")</f>
        <v/>
      </c>
      <c r="H1245" s="82" t="str">
        <f t="shared" si="95"/>
        <v/>
      </c>
      <c r="I1245" s="83"/>
      <c r="J1245" s="83"/>
      <c r="K1245" s="83"/>
      <c r="L1245" s="83"/>
      <c r="M1245" s="83"/>
      <c r="N1245" s="84">
        <v>68</v>
      </c>
      <c r="O1245" s="84">
        <v>321</v>
      </c>
      <c r="P1245" s="85">
        <v>43984</v>
      </c>
      <c r="U1245" s="80"/>
      <c r="V1245" s="80"/>
      <c r="W1245" s="80"/>
    </row>
    <row r="1246" spans="1:23" s="127" customFormat="1" x14ac:dyDescent="0.25">
      <c r="A1246" s="119"/>
      <c r="B1246" s="120"/>
      <c r="C1246" s="119"/>
      <c r="D1246" s="120" t="s">
        <v>2511</v>
      </c>
      <c r="E1246" s="121">
        <f>N1246/O1246</f>
        <v>0.25730994152046782</v>
      </c>
      <c r="F1246" s="259"/>
      <c r="G1246" s="122"/>
      <c r="H1246" s="122"/>
      <c r="I1246" s="123"/>
      <c r="J1246" s="123"/>
      <c r="K1246" s="123"/>
      <c r="L1246" s="123"/>
      <c r="M1246" s="123"/>
      <c r="N1246" s="124">
        <f>SUM(N1243:N1245)</f>
        <v>264</v>
      </c>
      <c r="O1246" s="124">
        <f>SUM(O1243:O1245)</f>
        <v>1026</v>
      </c>
      <c r="P1246" s="125"/>
      <c r="Q1246" s="124"/>
      <c r="U1246" s="126"/>
      <c r="V1246" s="126"/>
      <c r="W1246" s="126"/>
    </row>
    <row r="1247" spans="1:23" s="84" customFormat="1" x14ac:dyDescent="0.25">
      <c r="A1247" s="79" t="s">
        <v>1058</v>
      </c>
      <c r="B1247" s="79" t="s">
        <v>1059</v>
      </c>
      <c r="C1247" s="79" t="s">
        <v>1060</v>
      </c>
      <c r="D1247" s="79" t="s">
        <v>1061</v>
      </c>
      <c r="E1247" s="80">
        <v>5.21E-2</v>
      </c>
      <c r="F1247" s="257"/>
      <c r="G1247" s="82" t="str">
        <f t="shared" si="96"/>
        <v/>
      </c>
      <c r="H1247" s="82" t="str">
        <f t="shared" si="95"/>
        <v/>
      </c>
      <c r="I1247" s="83"/>
      <c r="J1247" s="83"/>
      <c r="K1247" s="83"/>
      <c r="L1247" s="83"/>
      <c r="M1247" s="83"/>
      <c r="N1247" s="84">
        <v>16</v>
      </c>
      <c r="O1247" s="84">
        <v>307</v>
      </c>
      <c r="P1247" s="85">
        <v>43985</v>
      </c>
      <c r="U1247" s="80"/>
      <c r="V1247" s="80"/>
      <c r="W1247" s="80"/>
    </row>
    <row r="1248" spans="1:23" s="127" customFormat="1" x14ac:dyDescent="0.25">
      <c r="A1248" s="119"/>
      <c r="B1248" s="119"/>
      <c r="C1248" s="119"/>
      <c r="D1248" s="120" t="s">
        <v>2511</v>
      </c>
      <c r="E1248" s="121">
        <f>N1248/O1248</f>
        <v>5.2117263843648211E-2</v>
      </c>
      <c r="F1248" s="259"/>
      <c r="G1248" s="122"/>
      <c r="H1248" s="122"/>
      <c r="I1248" s="123"/>
      <c r="J1248" s="123"/>
      <c r="K1248" s="123"/>
      <c r="L1248" s="123"/>
      <c r="M1248" s="123"/>
      <c r="N1248" s="124">
        <f>SUM(N1247)</f>
        <v>16</v>
      </c>
      <c r="O1248" s="124">
        <f>SUM(O1247)</f>
        <v>307</v>
      </c>
      <c r="P1248" s="125"/>
      <c r="Q1248" s="124"/>
      <c r="U1248" s="126"/>
      <c r="V1248" s="126"/>
      <c r="W1248" s="126"/>
    </row>
    <row r="1249" spans="1:23" s="84" customFormat="1" x14ac:dyDescent="0.25">
      <c r="A1249" s="79" t="s">
        <v>2093</v>
      </c>
      <c r="B1249" s="108" t="s">
        <v>2408</v>
      </c>
      <c r="C1249" s="79" t="s">
        <v>2094</v>
      </c>
      <c r="D1249" s="108" t="s">
        <v>2615</v>
      </c>
      <c r="E1249" s="80">
        <v>0.37809999999999999</v>
      </c>
      <c r="F1249" s="257"/>
      <c r="G1249" s="82" t="str">
        <f t="shared" si="96"/>
        <v/>
      </c>
      <c r="H1249" s="82" t="str">
        <f t="shared" si="95"/>
        <v>X</v>
      </c>
      <c r="I1249" s="83"/>
      <c r="J1249" s="83"/>
      <c r="K1249" s="83"/>
      <c r="L1249" s="83"/>
      <c r="M1249" s="83"/>
      <c r="N1249" s="84">
        <v>200</v>
      </c>
      <c r="O1249" s="84">
        <v>529</v>
      </c>
      <c r="P1249" s="85">
        <v>43973</v>
      </c>
      <c r="U1249" s="80"/>
      <c r="V1249" s="80"/>
      <c r="W1249" s="80"/>
    </row>
    <row r="1250" spans="1:23" s="84" customFormat="1" x14ac:dyDescent="0.25">
      <c r="A1250" s="79" t="s">
        <v>2093</v>
      </c>
      <c r="B1250" s="108" t="s">
        <v>2408</v>
      </c>
      <c r="C1250" s="79" t="s">
        <v>2095</v>
      </c>
      <c r="D1250" s="108" t="s">
        <v>2096</v>
      </c>
      <c r="E1250" s="80">
        <v>0.34739999999999999</v>
      </c>
      <c r="F1250" s="257"/>
      <c r="G1250" s="82" t="str">
        <f t="shared" si="96"/>
        <v/>
      </c>
      <c r="H1250" s="82" t="str">
        <f t="shared" si="95"/>
        <v>X</v>
      </c>
      <c r="I1250" s="83"/>
      <c r="J1250" s="83"/>
      <c r="K1250" s="83"/>
      <c r="L1250" s="83"/>
      <c r="M1250" s="83"/>
      <c r="N1250" s="84">
        <v>132</v>
      </c>
      <c r="O1250" s="84">
        <v>380</v>
      </c>
      <c r="P1250" s="85">
        <v>43973</v>
      </c>
      <c r="U1250" s="80"/>
      <c r="V1250" s="80"/>
      <c r="W1250" s="80"/>
    </row>
    <row r="1251" spans="1:23" s="84" customFormat="1" x14ac:dyDescent="0.25">
      <c r="A1251" s="79" t="s">
        <v>2093</v>
      </c>
      <c r="B1251" s="108" t="s">
        <v>2408</v>
      </c>
      <c r="C1251" s="79" t="s">
        <v>2097</v>
      </c>
      <c r="D1251" s="108" t="s">
        <v>2098</v>
      </c>
      <c r="E1251" s="80">
        <v>0.3599</v>
      </c>
      <c r="F1251" s="257"/>
      <c r="G1251" s="82" t="str">
        <f t="shared" si="96"/>
        <v/>
      </c>
      <c r="H1251" s="82" t="str">
        <f t="shared" si="95"/>
        <v>X</v>
      </c>
      <c r="I1251" s="83"/>
      <c r="J1251" s="83"/>
      <c r="K1251" s="83"/>
      <c r="L1251" s="83"/>
      <c r="M1251" s="83"/>
      <c r="N1251" s="84">
        <v>104</v>
      </c>
      <c r="O1251" s="84">
        <v>289</v>
      </c>
      <c r="P1251" s="85">
        <v>43973</v>
      </c>
      <c r="U1251" s="80"/>
      <c r="V1251" s="80"/>
      <c r="W1251" s="80"/>
    </row>
    <row r="1252" spans="1:23" s="127" customFormat="1" x14ac:dyDescent="0.25">
      <c r="A1252" s="119"/>
      <c r="B1252" s="120"/>
      <c r="C1252" s="119"/>
      <c r="D1252" s="120" t="s">
        <v>2511</v>
      </c>
      <c r="E1252" s="121">
        <f>N1252/O1252</f>
        <v>0.36393989983305508</v>
      </c>
      <c r="F1252" s="259"/>
      <c r="G1252" s="122"/>
      <c r="H1252" s="122"/>
      <c r="I1252" s="123"/>
      <c r="J1252" s="123"/>
      <c r="K1252" s="123"/>
      <c r="L1252" s="123"/>
      <c r="M1252" s="123"/>
      <c r="N1252" s="124">
        <f>SUM(N1249:N1251)</f>
        <v>436</v>
      </c>
      <c r="O1252" s="124">
        <f>SUM(O1249:O1251)</f>
        <v>1198</v>
      </c>
      <c r="P1252" s="125"/>
      <c r="Q1252" s="124"/>
      <c r="U1252" s="126"/>
      <c r="V1252" s="126"/>
      <c r="W1252" s="126"/>
    </row>
    <row r="1253" spans="1:23" s="84" customFormat="1" x14ac:dyDescent="0.25">
      <c r="A1253" s="79" t="s">
        <v>1034</v>
      </c>
      <c r="B1253" s="79" t="s">
        <v>1206</v>
      </c>
      <c r="C1253" s="79" t="s">
        <v>1035</v>
      </c>
      <c r="D1253" s="79" t="s">
        <v>1036</v>
      </c>
      <c r="E1253" s="80">
        <v>0.35920000000000002</v>
      </c>
      <c r="F1253" s="257"/>
      <c r="G1253" s="82" t="str">
        <f t="shared" si="96"/>
        <v/>
      </c>
      <c r="H1253" s="82" t="str">
        <f t="shared" si="95"/>
        <v>X</v>
      </c>
      <c r="I1253" s="83"/>
      <c r="J1253" s="83"/>
      <c r="K1253" s="83"/>
      <c r="L1253" s="83"/>
      <c r="M1253" s="83"/>
      <c r="N1253" s="84">
        <v>296</v>
      </c>
      <c r="O1253" s="84">
        <v>824</v>
      </c>
      <c r="P1253" s="85">
        <v>43983</v>
      </c>
      <c r="U1253" s="80"/>
      <c r="V1253" s="80"/>
      <c r="W1253" s="80"/>
    </row>
    <row r="1254" spans="1:23" s="84" customFormat="1" x14ac:dyDescent="0.25">
      <c r="A1254" s="79" t="s">
        <v>1034</v>
      </c>
      <c r="B1254" s="79" t="s">
        <v>1206</v>
      </c>
      <c r="C1254" s="79" t="s">
        <v>1037</v>
      </c>
      <c r="D1254" s="79" t="s">
        <v>1662</v>
      </c>
      <c r="E1254" s="80">
        <v>0.3473</v>
      </c>
      <c r="F1254" s="257"/>
      <c r="G1254" s="82" t="str">
        <f t="shared" si="96"/>
        <v/>
      </c>
      <c r="H1254" s="82" t="str">
        <f t="shared" si="95"/>
        <v>X</v>
      </c>
      <c r="I1254" s="83"/>
      <c r="J1254" s="83"/>
      <c r="K1254" s="83"/>
      <c r="L1254" s="83"/>
      <c r="M1254" s="83"/>
      <c r="N1254" s="84">
        <v>174</v>
      </c>
      <c r="O1254" s="84">
        <v>501</v>
      </c>
      <c r="P1254" s="85">
        <v>43983</v>
      </c>
      <c r="U1254" s="80"/>
      <c r="V1254" s="80"/>
      <c r="W1254" s="80"/>
    </row>
    <row r="1255" spans="1:23" s="84" customFormat="1" x14ac:dyDescent="0.25">
      <c r="A1255" s="79" t="s">
        <v>1034</v>
      </c>
      <c r="B1255" s="79" t="s">
        <v>1206</v>
      </c>
      <c r="C1255" s="79" t="s">
        <v>1038</v>
      </c>
      <c r="D1255" s="79" t="s">
        <v>1039</v>
      </c>
      <c r="E1255" s="80">
        <v>0.2722</v>
      </c>
      <c r="F1255" s="257"/>
      <c r="G1255" s="82" t="str">
        <f t="shared" si="96"/>
        <v/>
      </c>
      <c r="H1255" s="82" t="str">
        <f t="shared" si="95"/>
        <v/>
      </c>
      <c r="I1255" s="83"/>
      <c r="J1255" s="83"/>
      <c r="K1255" s="83"/>
      <c r="L1255" s="83"/>
      <c r="M1255" s="83"/>
      <c r="N1255" s="84">
        <v>264</v>
      </c>
      <c r="O1255" s="84">
        <v>970</v>
      </c>
      <c r="P1255" s="85">
        <v>43983</v>
      </c>
      <c r="U1255" s="80"/>
      <c r="V1255" s="80"/>
      <c r="W1255" s="80"/>
    </row>
    <row r="1256" spans="1:23" s="84" customFormat="1" x14ac:dyDescent="0.25">
      <c r="A1256" s="79" t="s">
        <v>1034</v>
      </c>
      <c r="B1256" s="79" t="s">
        <v>1206</v>
      </c>
      <c r="C1256" s="79" t="s">
        <v>1040</v>
      </c>
      <c r="D1256" s="79" t="s">
        <v>1041</v>
      </c>
      <c r="E1256" s="80">
        <v>0.3422</v>
      </c>
      <c r="F1256" s="257"/>
      <c r="G1256" s="82" t="str">
        <f t="shared" si="96"/>
        <v/>
      </c>
      <c r="H1256" s="82" t="str">
        <f t="shared" si="95"/>
        <v>X</v>
      </c>
      <c r="I1256" s="83"/>
      <c r="J1256" s="83"/>
      <c r="K1256" s="83"/>
      <c r="L1256" s="83"/>
      <c r="M1256" s="83"/>
      <c r="N1256" s="84">
        <v>181</v>
      </c>
      <c r="O1256" s="84">
        <v>529</v>
      </c>
      <c r="P1256" s="85">
        <v>43983</v>
      </c>
      <c r="U1256" s="80"/>
      <c r="V1256" s="80"/>
      <c r="W1256" s="80"/>
    </row>
    <row r="1257" spans="1:23" s="84" customFormat="1" x14ac:dyDescent="0.25">
      <c r="A1257" s="79" t="s">
        <v>1034</v>
      </c>
      <c r="B1257" s="79" t="s">
        <v>1206</v>
      </c>
      <c r="C1257" s="79" t="s">
        <v>1042</v>
      </c>
      <c r="D1257" s="79" t="s">
        <v>1043</v>
      </c>
      <c r="E1257" s="80">
        <v>0.39429999999999998</v>
      </c>
      <c r="F1257" s="257"/>
      <c r="G1257" s="82" t="str">
        <f t="shared" si="96"/>
        <v/>
      </c>
      <c r="H1257" s="82" t="str">
        <f t="shared" si="95"/>
        <v>X</v>
      </c>
      <c r="I1257" s="83"/>
      <c r="J1257" s="83"/>
      <c r="K1257" s="83"/>
      <c r="L1257" s="83"/>
      <c r="M1257" s="83"/>
      <c r="N1257" s="84">
        <v>194</v>
      </c>
      <c r="O1257" s="84">
        <v>492</v>
      </c>
      <c r="P1257" s="85">
        <v>43983</v>
      </c>
      <c r="U1257" s="80"/>
      <c r="V1257" s="80"/>
      <c r="W1257" s="80"/>
    </row>
    <row r="1258" spans="1:23" s="127" customFormat="1" x14ac:dyDescent="0.25">
      <c r="A1258" s="119"/>
      <c r="B1258" s="119"/>
      <c r="C1258" s="119"/>
      <c r="D1258" s="120" t="s">
        <v>2511</v>
      </c>
      <c r="E1258" s="121">
        <f>N1258/O1258</f>
        <v>0.33443908323281063</v>
      </c>
      <c r="F1258" s="259"/>
      <c r="G1258" s="122"/>
      <c r="H1258" s="122"/>
      <c r="I1258" s="123"/>
      <c r="J1258" s="123"/>
      <c r="K1258" s="123"/>
      <c r="L1258" s="123"/>
      <c r="M1258" s="123"/>
      <c r="N1258" s="124">
        <f>SUM(N1253:N1257)</f>
        <v>1109</v>
      </c>
      <c r="O1258" s="124">
        <f>SUM(O1253:O1257)</f>
        <v>3316</v>
      </c>
      <c r="P1258" s="125"/>
      <c r="Q1258" s="124"/>
      <c r="U1258" s="126"/>
      <c r="V1258" s="126"/>
      <c r="W1258" s="126"/>
    </row>
    <row r="1259" spans="1:23" s="84" customFormat="1" x14ac:dyDescent="0.25">
      <c r="A1259" s="79" t="s">
        <v>2099</v>
      </c>
      <c r="B1259" s="108" t="s">
        <v>2206</v>
      </c>
      <c r="C1259" s="79" t="s">
        <v>2100</v>
      </c>
      <c r="D1259" s="108" t="s">
        <v>2616</v>
      </c>
      <c r="E1259" s="80">
        <v>0.59219999999999995</v>
      </c>
      <c r="F1259" s="257"/>
      <c r="G1259" s="82" t="str">
        <f t="shared" si="96"/>
        <v>X</v>
      </c>
      <c r="H1259" s="82" t="str">
        <f t="shared" si="95"/>
        <v/>
      </c>
      <c r="I1259" s="83" t="s">
        <v>150</v>
      </c>
      <c r="J1259" s="83"/>
      <c r="K1259" s="83"/>
      <c r="L1259" s="83" t="s">
        <v>151</v>
      </c>
      <c r="M1259" s="83"/>
      <c r="N1259" s="84">
        <v>167</v>
      </c>
      <c r="O1259" s="84">
        <v>282</v>
      </c>
      <c r="P1259" s="85">
        <v>43983</v>
      </c>
      <c r="Q1259" s="84" t="s">
        <v>2521</v>
      </c>
      <c r="U1259" s="80"/>
      <c r="V1259" s="80"/>
      <c r="W1259" s="80"/>
    </row>
    <row r="1260" spans="1:23" s="84" customFormat="1" x14ac:dyDescent="0.25">
      <c r="A1260" s="79" t="s">
        <v>2099</v>
      </c>
      <c r="B1260" s="108" t="s">
        <v>2206</v>
      </c>
      <c r="C1260" s="79" t="s">
        <v>2101</v>
      </c>
      <c r="D1260" s="108" t="s">
        <v>2102</v>
      </c>
      <c r="E1260" s="80">
        <v>0.41670000000000001</v>
      </c>
      <c r="F1260" s="257"/>
      <c r="G1260" s="82" t="str">
        <f t="shared" si="96"/>
        <v>X</v>
      </c>
      <c r="H1260" s="82" t="str">
        <f t="shared" ref="H1260:H1274" si="97">IF(AND( E1260&gt;=30%, E1260 &lt;=39.99%),"X","")</f>
        <v/>
      </c>
      <c r="I1260" s="83" t="s">
        <v>22</v>
      </c>
      <c r="J1260" s="83"/>
      <c r="K1260" s="83"/>
      <c r="L1260" s="83" t="s">
        <v>151</v>
      </c>
      <c r="M1260" s="83"/>
      <c r="N1260" s="84">
        <v>85</v>
      </c>
      <c r="O1260" s="84">
        <v>204</v>
      </c>
      <c r="P1260" s="85">
        <v>43983</v>
      </c>
      <c r="U1260" s="80"/>
      <c r="V1260" s="80"/>
      <c r="W1260" s="80"/>
    </row>
    <row r="1261" spans="1:23" s="127" customFormat="1" x14ac:dyDescent="0.25">
      <c r="A1261" s="119"/>
      <c r="B1261" s="120"/>
      <c r="C1261" s="119"/>
      <c r="D1261" s="120" t="s">
        <v>2511</v>
      </c>
      <c r="E1261" s="121">
        <f>N1261/O1261</f>
        <v>0.51851851851851849</v>
      </c>
      <c r="F1261" s="259"/>
      <c r="G1261" s="122"/>
      <c r="H1261" s="122"/>
      <c r="I1261" s="123"/>
      <c r="J1261" s="123"/>
      <c r="K1261" s="123"/>
      <c r="L1261" s="123"/>
      <c r="M1261" s="123"/>
      <c r="N1261" s="124">
        <f>SUM(N1259:N1260)</f>
        <v>252</v>
      </c>
      <c r="O1261" s="124">
        <f>SUM(O1259:O1260)</f>
        <v>486</v>
      </c>
      <c r="P1261" s="125"/>
      <c r="Q1261" s="124"/>
      <c r="U1261" s="126"/>
      <c r="V1261" s="126"/>
      <c r="W1261" s="126"/>
    </row>
    <row r="1262" spans="1:23" s="84" customFormat="1" x14ac:dyDescent="0.25">
      <c r="A1262" s="79" t="s">
        <v>1135</v>
      </c>
      <c r="B1262" s="79" t="s">
        <v>1207</v>
      </c>
      <c r="C1262" s="79" t="s">
        <v>2103</v>
      </c>
      <c r="D1262" s="79" t="s">
        <v>1663</v>
      </c>
      <c r="E1262" s="80">
        <v>0.41589999999999999</v>
      </c>
      <c r="F1262" s="257"/>
      <c r="G1262" s="82" t="str">
        <f t="shared" si="96"/>
        <v>X</v>
      </c>
      <c r="H1262" s="82" t="str">
        <f t="shared" si="97"/>
        <v/>
      </c>
      <c r="I1262" s="83"/>
      <c r="J1262" s="83"/>
      <c r="K1262" s="83"/>
      <c r="L1262" s="83"/>
      <c r="M1262" s="83"/>
      <c r="N1262" s="84">
        <v>215</v>
      </c>
      <c r="O1262" s="84">
        <v>517</v>
      </c>
      <c r="P1262" s="85">
        <v>43979</v>
      </c>
      <c r="U1262" s="80"/>
      <c r="V1262" s="80"/>
      <c r="W1262" s="80"/>
    </row>
    <row r="1263" spans="1:23" s="84" customFormat="1" x14ac:dyDescent="0.25">
      <c r="A1263" s="79" t="s">
        <v>1135</v>
      </c>
      <c r="B1263" s="79" t="s">
        <v>1207</v>
      </c>
      <c r="C1263" s="79" t="s">
        <v>2104</v>
      </c>
      <c r="D1263" s="79" t="s">
        <v>1664</v>
      </c>
      <c r="E1263" s="80">
        <v>0.46500000000000002</v>
      </c>
      <c r="F1263" s="257"/>
      <c r="G1263" s="82" t="str">
        <f t="shared" si="96"/>
        <v>X</v>
      </c>
      <c r="H1263" s="82" t="str">
        <f t="shared" si="97"/>
        <v/>
      </c>
      <c r="I1263" s="83"/>
      <c r="J1263" s="83"/>
      <c r="K1263" s="83"/>
      <c r="L1263" s="83"/>
      <c r="M1263" s="83"/>
      <c r="N1263" s="84">
        <v>146</v>
      </c>
      <c r="O1263" s="84">
        <v>314</v>
      </c>
      <c r="P1263" s="85">
        <v>43979</v>
      </c>
      <c r="U1263" s="80"/>
      <c r="V1263" s="80"/>
      <c r="W1263" s="80"/>
    </row>
    <row r="1264" spans="1:23" s="127" customFormat="1" x14ac:dyDescent="0.25">
      <c r="A1264" s="119"/>
      <c r="B1264" s="119"/>
      <c r="C1264" s="119"/>
      <c r="D1264" s="120" t="s">
        <v>2511</v>
      </c>
      <c r="E1264" s="121">
        <f>N1264/O1264</f>
        <v>0.43441636582430804</v>
      </c>
      <c r="F1264" s="259"/>
      <c r="G1264" s="122"/>
      <c r="H1264" s="122"/>
      <c r="I1264" s="123"/>
      <c r="J1264" s="123"/>
      <c r="K1264" s="123"/>
      <c r="L1264" s="123"/>
      <c r="M1264" s="123"/>
      <c r="N1264" s="124">
        <f>SUM(N1262:N1263)</f>
        <v>361</v>
      </c>
      <c r="O1264" s="124">
        <f>SUM(O1262:O1263)</f>
        <v>831</v>
      </c>
      <c r="P1264" s="125"/>
      <c r="Q1264" s="124"/>
      <c r="U1264" s="126"/>
      <c r="V1264" s="126"/>
      <c r="W1264" s="126"/>
    </row>
    <row r="1265" spans="1:23" s="84" customFormat="1" x14ac:dyDescent="0.25">
      <c r="A1265" s="79" t="s">
        <v>413</v>
      </c>
      <c r="B1265" s="79" t="s">
        <v>414</v>
      </c>
      <c r="C1265" s="79" t="s">
        <v>415</v>
      </c>
      <c r="D1265" s="79" t="s">
        <v>416</v>
      </c>
      <c r="E1265" s="80">
        <v>0.45669999999999999</v>
      </c>
      <c r="F1265" s="257"/>
      <c r="G1265" s="82" t="str">
        <f t="shared" si="96"/>
        <v>X</v>
      </c>
      <c r="H1265" s="82" t="str">
        <f t="shared" si="97"/>
        <v/>
      </c>
      <c r="I1265" s="83"/>
      <c r="J1265" s="83"/>
      <c r="K1265" s="83"/>
      <c r="L1265" s="83"/>
      <c r="M1265" s="83"/>
      <c r="N1265" s="84">
        <v>153</v>
      </c>
      <c r="O1265" s="84">
        <v>335</v>
      </c>
      <c r="P1265" s="85">
        <v>43985</v>
      </c>
      <c r="U1265" s="80"/>
      <c r="V1265" s="80"/>
      <c r="W1265" s="80"/>
    </row>
    <row r="1266" spans="1:23" s="84" customFormat="1" x14ac:dyDescent="0.25">
      <c r="A1266" s="79" t="s">
        <v>413</v>
      </c>
      <c r="B1266" s="79" t="s">
        <v>414</v>
      </c>
      <c r="C1266" s="79" t="s">
        <v>417</v>
      </c>
      <c r="D1266" s="79" t="s">
        <v>418</v>
      </c>
      <c r="E1266" s="80">
        <v>0.5635</v>
      </c>
      <c r="F1266" s="257"/>
      <c r="G1266" s="82" t="str">
        <f t="shared" si="96"/>
        <v>X</v>
      </c>
      <c r="H1266" s="82" t="str">
        <f t="shared" si="97"/>
        <v/>
      </c>
      <c r="I1266" s="83"/>
      <c r="J1266" s="83"/>
      <c r="K1266" s="83"/>
      <c r="L1266" s="83"/>
      <c r="M1266" s="83"/>
      <c r="N1266" s="84">
        <v>182</v>
      </c>
      <c r="O1266" s="84">
        <v>323</v>
      </c>
      <c r="P1266" s="85">
        <v>43985</v>
      </c>
      <c r="U1266" s="80"/>
      <c r="V1266" s="80"/>
      <c r="W1266" s="80"/>
    </row>
    <row r="1267" spans="1:23" s="84" customFormat="1" x14ac:dyDescent="0.25">
      <c r="A1267" s="79" t="s">
        <v>413</v>
      </c>
      <c r="B1267" s="79" t="s">
        <v>414</v>
      </c>
      <c r="C1267" s="79" t="s">
        <v>419</v>
      </c>
      <c r="D1267" s="79" t="s">
        <v>703</v>
      </c>
      <c r="E1267" s="80">
        <v>0.40970000000000001</v>
      </c>
      <c r="F1267" s="257"/>
      <c r="G1267" s="82" t="str">
        <f t="shared" si="96"/>
        <v>X</v>
      </c>
      <c r="H1267" s="82" t="str">
        <f t="shared" si="97"/>
        <v/>
      </c>
      <c r="I1267" s="83"/>
      <c r="J1267" s="83"/>
      <c r="K1267" s="83"/>
      <c r="L1267" s="83"/>
      <c r="M1267" s="83"/>
      <c r="N1267" s="84">
        <v>143</v>
      </c>
      <c r="O1267" s="84">
        <v>349</v>
      </c>
      <c r="P1267" s="85">
        <v>43985</v>
      </c>
      <c r="U1267" s="80"/>
      <c r="V1267" s="80"/>
      <c r="W1267" s="80"/>
    </row>
    <row r="1268" spans="1:23" s="84" customFormat="1" x14ac:dyDescent="0.25">
      <c r="A1268" s="79" t="s">
        <v>413</v>
      </c>
      <c r="B1268" s="79" t="s">
        <v>414</v>
      </c>
      <c r="C1268" s="79" t="s">
        <v>420</v>
      </c>
      <c r="D1268" s="79" t="s">
        <v>704</v>
      </c>
      <c r="E1268" s="80">
        <v>0.47089999999999999</v>
      </c>
      <c r="F1268" s="257"/>
      <c r="G1268" s="82" t="str">
        <f t="shared" si="96"/>
        <v>X</v>
      </c>
      <c r="H1268" s="82" t="str">
        <f t="shared" si="97"/>
        <v/>
      </c>
      <c r="I1268" s="83"/>
      <c r="J1268" s="83"/>
      <c r="K1268" s="83"/>
      <c r="L1268" s="83"/>
      <c r="M1268" s="83"/>
      <c r="N1268" s="84">
        <v>89</v>
      </c>
      <c r="O1268" s="84">
        <v>189</v>
      </c>
      <c r="P1268" s="85">
        <v>43985</v>
      </c>
      <c r="U1268" s="80"/>
      <c r="V1268" s="80"/>
      <c r="W1268" s="80"/>
    </row>
    <row r="1269" spans="1:23" s="127" customFormat="1" x14ac:dyDescent="0.25">
      <c r="A1269" s="119"/>
      <c r="B1269" s="119"/>
      <c r="C1269" s="119"/>
      <c r="D1269" s="120" t="s">
        <v>2511</v>
      </c>
      <c r="E1269" s="121">
        <f>N1269/O1269</f>
        <v>0.47408026755852845</v>
      </c>
      <c r="F1269" s="259"/>
      <c r="G1269" s="122"/>
      <c r="H1269" s="122"/>
      <c r="I1269" s="123"/>
      <c r="J1269" s="123"/>
      <c r="K1269" s="123"/>
      <c r="L1269" s="123"/>
      <c r="M1269" s="123"/>
      <c r="N1269" s="124">
        <f>SUM(N1265:N1268)</f>
        <v>567</v>
      </c>
      <c r="O1269" s="124">
        <f>SUM(O1265:O1268)</f>
        <v>1196</v>
      </c>
      <c r="P1269" s="125"/>
      <c r="Q1269" s="124"/>
      <c r="U1269" s="126"/>
      <c r="V1269" s="126"/>
      <c r="W1269" s="126"/>
    </row>
    <row r="1270" spans="1:23" s="84" customFormat="1" x14ac:dyDescent="0.25">
      <c r="A1270" s="79" t="s">
        <v>2105</v>
      </c>
      <c r="B1270" s="108" t="s">
        <v>2467</v>
      </c>
      <c r="C1270" s="79" t="s">
        <v>2106</v>
      </c>
      <c r="D1270" s="108" t="s">
        <v>2424</v>
      </c>
      <c r="E1270" s="80">
        <v>0.46929999999999999</v>
      </c>
      <c r="F1270" s="257"/>
      <c r="G1270" s="82" t="str">
        <f t="shared" si="96"/>
        <v>X</v>
      </c>
      <c r="H1270" s="82" t="str">
        <f t="shared" si="97"/>
        <v/>
      </c>
      <c r="I1270" s="83"/>
      <c r="J1270" s="83"/>
      <c r="K1270" s="83" t="s">
        <v>170</v>
      </c>
      <c r="L1270" s="83" t="s">
        <v>2425</v>
      </c>
      <c r="M1270" s="83"/>
      <c r="N1270" s="84">
        <v>176</v>
      </c>
      <c r="O1270" s="84">
        <v>375</v>
      </c>
      <c r="P1270" s="85">
        <v>43922</v>
      </c>
      <c r="U1270" s="80"/>
      <c r="V1270" s="80"/>
      <c r="W1270" s="80"/>
    </row>
    <row r="1271" spans="1:23" s="84" customFormat="1" x14ac:dyDescent="0.25">
      <c r="A1271" s="79" t="s">
        <v>2105</v>
      </c>
      <c r="B1271" s="108" t="s">
        <v>2467</v>
      </c>
      <c r="C1271" s="79" t="s">
        <v>2107</v>
      </c>
      <c r="D1271" s="108" t="s">
        <v>2108</v>
      </c>
      <c r="E1271" s="80">
        <v>0.28270000000000001</v>
      </c>
      <c r="F1271" s="257"/>
      <c r="G1271" s="82" t="s">
        <v>170</v>
      </c>
      <c r="H1271" s="82" t="str">
        <f t="shared" si="97"/>
        <v/>
      </c>
      <c r="I1271" s="83" t="s">
        <v>170</v>
      </c>
      <c r="J1271" s="83" t="s">
        <v>170</v>
      </c>
      <c r="K1271" s="83"/>
      <c r="L1271" s="83"/>
      <c r="M1271" s="83"/>
      <c r="N1271" s="84">
        <v>119</v>
      </c>
      <c r="O1271" s="84">
        <v>421</v>
      </c>
      <c r="P1271" s="85">
        <v>43922</v>
      </c>
      <c r="U1271" s="80"/>
      <c r="V1271" s="80"/>
      <c r="W1271" s="80"/>
    </row>
    <row r="1272" spans="1:23" s="127" customFormat="1" x14ac:dyDescent="0.25">
      <c r="A1272" s="119"/>
      <c r="B1272" s="120"/>
      <c r="C1272" s="119"/>
      <c r="D1272" s="120" t="s">
        <v>2511</v>
      </c>
      <c r="E1272" s="121">
        <f>N1272/O1272</f>
        <v>0.37060301507537691</v>
      </c>
      <c r="F1272" s="259"/>
      <c r="G1272" s="122"/>
      <c r="H1272" s="122"/>
      <c r="I1272" s="123"/>
      <c r="J1272" s="123"/>
      <c r="K1272" s="123"/>
      <c r="L1272" s="123"/>
      <c r="M1272" s="123"/>
      <c r="N1272" s="124">
        <f>SUM(N1270:N1271)</f>
        <v>295</v>
      </c>
      <c r="O1272" s="124">
        <f>SUM(O1270:O1271)</f>
        <v>796</v>
      </c>
      <c r="P1272" s="125"/>
      <c r="Q1272" s="124"/>
      <c r="U1272" s="126"/>
      <c r="V1272" s="126"/>
      <c r="W1272" s="126"/>
    </row>
    <row r="1273" spans="1:23" s="84" customFormat="1" x14ac:dyDescent="0.25">
      <c r="A1273" s="79" t="s">
        <v>831</v>
      </c>
      <c r="B1273" s="79" t="s">
        <v>832</v>
      </c>
      <c r="C1273" s="79" t="s">
        <v>833</v>
      </c>
      <c r="D1273" s="79" t="s">
        <v>834</v>
      </c>
      <c r="E1273" s="80">
        <v>0.35039999999999999</v>
      </c>
      <c r="F1273" s="257"/>
      <c r="G1273" s="82" t="str">
        <f t="shared" ref="G1273:G1299" si="98">IF(E1273&gt;=40%,"X","")</f>
        <v/>
      </c>
      <c r="H1273" s="82" t="str">
        <f t="shared" si="97"/>
        <v>X</v>
      </c>
      <c r="I1273" s="83"/>
      <c r="J1273" s="83"/>
      <c r="K1273" s="83"/>
      <c r="L1273" s="83"/>
      <c r="M1273" s="83"/>
      <c r="N1273" s="84">
        <v>137</v>
      </c>
      <c r="O1273" s="84">
        <v>391</v>
      </c>
      <c r="P1273" s="85">
        <v>43984</v>
      </c>
      <c r="U1273" s="80"/>
      <c r="V1273" s="80"/>
      <c r="W1273" s="80"/>
    </row>
    <row r="1274" spans="1:23" s="84" customFormat="1" x14ac:dyDescent="0.25">
      <c r="A1274" s="79" t="s">
        <v>831</v>
      </c>
      <c r="B1274" s="79" t="s">
        <v>832</v>
      </c>
      <c r="C1274" s="79" t="s">
        <v>835</v>
      </c>
      <c r="D1274" s="79" t="s">
        <v>836</v>
      </c>
      <c r="E1274" s="80">
        <v>0.25069999999999998</v>
      </c>
      <c r="F1274" s="257"/>
      <c r="G1274" s="82" t="str">
        <f t="shared" si="98"/>
        <v/>
      </c>
      <c r="H1274" s="82" t="str">
        <f t="shared" si="97"/>
        <v/>
      </c>
      <c r="I1274" s="83"/>
      <c r="J1274" s="83"/>
      <c r="K1274" s="83"/>
      <c r="L1274" s="83"/>
      <c r="M1274" s="83"/>
      <c r="N1274" s="84">
        <v>95</v>
      </c>
      <c r="O1274" s="84">
        <v>379</v>
      </c>
      <c r="P1274" s="85">
        <v>43984</v>
      </c>
      <c r="U1274" s="80"/>
      <c r="V1274" s="80"/>
      <c r="W1274" s="80"/>
    </row>
    <row r="1275" spans="1:23" s="127" customFormat="1" x14ac:dyDescent="0.25">
      <c r="A1275" s="119"/>
      <c r="B1275" s="119"/>
      <c r="C1275" s="119"/>
      <c r="D1275" s="120" t="s">
        <v>2511</v>
      </c>
      <c r="E1275" s="121">
        <f>N1275/O1275</f>
        <v>0.30129870129870129</v>
      </c>
      <c r="F1275" s="259"/>
      <c r="G1275" s="122"/>
      <c r="H1275" s="122"/>
      <c r="I1275" s="123"/>
      <c r="J1275" s="123"/>
      <c r="K1275" s="123"/>
      <c r="L1275" s="123"/>
      <c r="M1275" s="123"/>
      <c r="N1275" s="124">
        <f>SUM(N1273:N1274)</f>
        <v>232</v>
      </c>
      <c r="O1275" s="124">
        <f>SUM(O1273:O1274)</f>
        <v>770</v>
      </c>
      <c r="P1275" s="125"/>
      <c r="Q1275" s="124"/>
      <c r="U1275" s="126"/>
      <c r="V1275" s="126"/>
      <c r="W1275" s="126"/>
    </row>
    <row r="1276" spans="1:23" s="84" customFormat="1" x14ac:dyDescent="0.25">
      <c r="A1276" s="233" t="s">
        <v>1084</v>
      </c>
      <c r="B1276" s="233" t="s">
        <v>1085</v>
      </c>
      <c r="C1276" s="233" t="s">
        <v>1093</v>
      </c>
      <c r="D1276" s="233" t="s">
        <v>1666</v>
      </c>
      <c r="E1276" s="234">
        <v>0.53539999999999999</v>
      </c>
      <c r="F1276" s="257"/>
      <c r="G1276" s="82" t="str">
        <f t="shared" ref="G1276:G1281" si="99">IF(E1276&gt;=40%,"X","")</f>
        <v>X</v>
      </c>
      <c r="H1276" s="82" t="str">
        <f t="shared" ref="H1276:H1281" si="100">IF(AND( E1276&gt;=30%, E1276 &lt;=39.99%),"X","")</f>
        <v/>
      </c>
      <c r="I1276" s="83"/>
      <c r="J1276" s="83"/>
      <c r="K1276" s="83"/>
      <c r="L1276" s="83"/>
      <c r="M1276" s="83"/>
      <c r="N1276" s="235">
        <v>204</v>
      </c>
      <c r="O1276" s="235">
        <v>381</v>
      </c>
      <c r="P1276" s="85">
        <v>43985</v>
      </c>
      <c r="R1276" s="88"/>
      <c r="U1276" s="80"/>
      <c r="V1276" s="80"/>
      <c r="W1276" s="80"/>
    </row>
    <row r="1277" spans="1:23" s="84" customFormat="1" x14ac:dyDescent="0.25">
      <c r="A1277" s="233" t="s">
        <v>1084</v>
      </c>
      <c r="B1277" s="233" t="s">
        <v>1085</v>
      </c>
      <c r="C1277" s="233" t="s">
        <v>1092</v>
      </c>
      <c r="D1277" s="233" t="s">
        <v>1665</v>
      </c>
      <c r="E1277" s="234">
        <v>0.3957</v>
      </c>
      <c r="F1277" s="257"/>
      <c r="G1277" s="82" t="str">
        <f t="shared" si="99"/>
        <v/>
      </c>
      <c r="H1277" s="82" t="str">
        <f t="shared" si="100"/>
        <v>X</v>
      </c>
      <c r="I1277" s="83"/>
      <c r="J1277" s="83"/>
      <c r="K1277" s="83"/>
      <c r="L1277" s="83"/>
      <c r="M1277" s="83"/>
      <c r="N1277" s="235">
        <v>186</v>
      </c>
      <c r="O1277" s="235">
        <v>470</v>
      </c>
      <c r="P1277" s="85">
        <v>43985</v>
      </c>
      <c r="R1277" s="88"/>
      <c r="U1277" s="80"/>
      <c r="V1277" s="80"/>
      <c r="W1277" s="80"/>
    </row>
    <row r="1278" spans="1:23" s="84" customFormat="1" x14ac:dyDescent="0.25">
      <c r="A1278" s="233" t="s">
        <v>1084</v>
      </c>
      <c r="B1278" s="233" t="s">
        <v>1085</v>
      </c>
      <c r="C1278" s="233" t="s">
        <v>1088</v>
      </c>
      <c r="D1278" s="233" t="s">
        <v>1089</v>
      </c>
      <c r="E1278" s="234">
        <v>0.31590000000000001</v>
      </c>
      <c r="F1278" s="257"/>
      <c r="G1278" s="82" t="str">
        <f t="shared" si="99"/>
        <v/>
      </c>
      <c r="H1278" s="82" t="str">
        <f t="shared" si="100"/>
        <v>X</v>
      </c>
      <c r="I1278" s="83"/>
      <c r="J1278" s="83"/>
      <c r="K1278" s="83"/>
      <c r="L1278" s="83"/>
      <c r="M1278" s="83"/>
      <c r="N1278" s="235">
        <v>193</v>
      </c>
      <c r="O1278" s="235">
        <v>611</v>
      </c>
      <c r="P1278" s="85">
        <v>43985</v>
      </c>
      <c r="R1278" s="88"/>
      <c r="U1278" s="80"/>
      <c r="V1278" s="80"/>
      <c r="W1278" s="80"/>
    </row>
    <row r="1279" spans="1:23" s="84" customFormat="1" x14ac:dyDescent="0.25">
      <c r="A1279" s="233" t="s">
        <v>1084</v>
      </c>
      <c r="B1279" s="233" t="s">
        <v>1085</v>
      </c>
      <c r="C1279" s="233" t="s">
        <v>1086</v>
      </c>
      <c r="D1279" s="233" t="s">
        <v>1087</v>
      </c>
      <c r="E1279" s="234">
        <v>0.26219999999999999</v>
      </c>
      <c r="F1279" s="257"/>
      <c r="G1279" s="82" t="str">
        <f t="shared" si="99"/>
        <v/>
      </c>
      <c r="H1279" s="82" t="str">
        <f t="shared" si="100"/>
        <v/>
      </c>
      <c r="I1279" s="83"/>
      <c r="J1279" s="83"/>
      <c r="K1279" s="83"/>
      <c r="L1279" s="83"/>
      <c r="M1279" s="83"/>
      <c r="N1279" s="235">
        <v>275</v>
      </c>
      <c r="O1279" s="235">
        <v>1049</v>
      </c>
      <c r="P1279" s="85">
        <v>43985</v>
      </c>
      <c r="R1279" s="88"/>
      <c r="U1279" s="80"/>
      <c r="V1279" s="80"/>
      <c r="W1279" s="80"/>
    </row>
    <row r="1280" spans="1:23" s="84" customFormat="1" x14ac:dyDescent="0.25">
      <c r="A1280" s="233" t="s">
        <v>1084</v>
      </c>
      <c r="B1280" s="233" t="s">
        <v>1085</v>
      </c>
      <c r="C1280" s="233" t="s">
        <v>1094</v>
      </c>
      <c r="D1280" s="233" t="s">
        <v>1236</v>
      </c>
      <c r="E1280" s="234">
        <v>0.222</v>
      </c>
      <c r="F1280" s="257"/>
      <c r="G1280" s="82" t="str">
        <f t="shared" si="99"/>
        <v/>
      </c>
      <c r="H1280" s="82" t="str">
        <f t="shared" si="100"/>
        <v/>
      </c>
      <c r="I1280" s="83"/>
      <c r="J1280" s="83"/>
      <c r="K1280" s="83"/>
      <c r="L1280" s="83"/>
      <c r="M1280" s="83"/>
      <c r="N1280" s="235">
        <v>99</v>
      </c>
      <c r="O1280" s="235">
        <v>446</v>
      </c>
      <c r="P1280" s="85">
        <v>43985</v>
      </c>
      <c r="R1280" s="88"/>
      <c r="U1280" s="80"/>
      <c r="V1280" s="80"/>
      <c r="W1280" s="80"/>
    </row>
    <row r="1281" spans="1:23" s="84" customFormat="1" x14ac:dyDescent="0.25">
      <c r="A1281" s="233" t="s">
        <v>1084</v>
      </c>
      <c r="B1281" s="233" t="s">
        <v>1085</v>
      </c>
      <c r="C1281" s="233" t="s">
        <v>1090</v>
      </c>
      <c r="D1281" s="233" t="s">
        <v>1091</v>
      </c>
      <c r="E1281" s="234">
        <v>0.31440000000000001</v>
      </c>
      <c r="F1281" s="257"/>
      <c r="G1281" s="82" t="str">
        <f t="shared" si="99"/>
        <v/>
      </c>
      <c r="H1281" s="82" t="str">
        <f t="shared" si="100"/>
        <v>X</v>
      </c>
      <c r="I1281" s="83"/>
      <c r="J1281" s="83"/>
      <c r="K1281" s="83"/>
      <c r="L1281" s="83"/>
      <c r="M1281" s="83"/>
      <c r="N1281" s="235">
        <v>321</v>
      </c>
      <c r="O1281" s="235">
        <v>1021</v>
      </c>
      <c r="P1281" s="85">
        <v>43985</v>
      </c>
      <c r="R1281" s="88"/>
      <c r="U1281" s="80"/>
      <c r="V1281" s="80"/>
      <c r="W1281" s="80"/>
    </row>
    <row r="1282" spans="1:23" s="127" customFormat="1" x14ac:dyDescent="0.25">
      <c r="A1282" s="179"/>
      <c r="B1282" s="179"/>
      <c r="C1282" s="179"/>
      <c r="D1282" s="120" t="s">
        <v>2511</v>
      </c>
      <c r="E1282" s="181">
        <f>N1282/O1282</f>
        <v>0.32126696832579188</v>
      </c>
      <c r="F1282" s="259"/>
      <c r="G1282" s="122"/>
      <c r="H1282" s="122"/>
      <c r="I1282" s="123"/>
      <c r="J1282" s="123"/>
      <c r="K1282" s="123"/>
      <c r="L1282" s="123"/>
      <c r="M1282" s="123"/>
      <c r="N1282" s="180">
        <f>SUM(N1276:N1281)</f>
        <v>1278</v>
      </c>
      <c r="O1282" s="180">
        <f>SUM(O1276:O1281)</f>
        <v>3978</v>
      </c>
      <c r="P1282" s="125"/>
      <c r="Q1282" s="124"/>
      <c r="R1282" s="136"/>
      <c r="U1282" s="126"/>
      <c r="V1282" s="126"/>
      <c r="W1282" s="126"/>
    </row>
    <row r="1283" spans="1:23" s="84" customFormat="1" x14ac:dyDescent="0.25">
      <c r="A1283" s="79" t="s">
        <v>1673</v>
      </c>
      <c r="B1283" s="108" t="s">
        <v>1381</v>
      </c>
      <c r="C1283" s="79" t="s">
        <v>1380</v>
      </c>
      <c r="D1283" s="108" t="s">
        <v>1761</v>
      </c>
      <c r="E1283" s="80">
        <v>0.71779999999999999</v>
      </c>
      <c r="F1283" s="257"/>
      <c r="G1283" s="82" t="str">
        <f t="shared" si="98"/>
        <v>X</v>
      </c>
      <c r="H1283" s="82"/>
      <c r="I1283" s="83" t="s">
        <v>22</v>
      </c>
      <c r="J1283" s="83"/>
      <c r="K1283" s="83"/>
      <c r="L1283" s="83" t="s">
        <v>151</v>
      </c>
      <c r="M1283" s="83"/>
      <c r="N1283" s="84">
        <v>145</v>
      </c>
      <c r="O1283" s="84">
        <v>202</v>
      </c>
      <c r="P1283" s="85">
        <v>43986</v>
      </c>
      <c r="U1283" s="80"/>
      <c r="V1283" s="80"/>
      <c r="W1283" s="80"/>
    </row>
    <row r="1284" spans="1:23" s="84" customFormat="1" x14ac:dyDescent="0.25">
      <c r="A1284" s="79" t="s">
        <v>1673</v>
      </c>
      <c r="B1284" s="108" t="s">
        <v>1381</v>
      </c>
      <c r="C1284" s="79" t="s">
        <v>1382</v>
      </c>
      <c r="D1284" s="108" t="s">
        <v>1383</v>
      </c>
      <c r="E1284" s="80">
        <v>0.60919999999999996</v>
      </c>
      <c r="F1284" s="257"/>
      <c r="G1284" s="82" t="str">
        <f t="shared" si="98"/>
        <v>X</v>
      </c>
      <c r="H1284" s="82"/>
      <c r="I1284" s="83" t="s">
        <v>22</v>
      </c>
      <c r="J1284" s="83"/>
      <c r="K1284" s="83"/>
      <c r="L1284" s="83" t="s">
        <v>151</v>
      </c>
      <c r="M1284" s="83"/>
      <c r="N1284" s="84">
        <v>106</v>
      </c>
      <c r="O1284" s="84">
        <v>174</v>
      </c>
      <c r="P1284" s="85">
        <v>43986</v>
      </c>
      <c r="U1284" s="80"/>
      <c r="V1284" s="80"/>
      <c r="W1284" s="80"/>
    </row>
    <row r="1285" spans="1:23" s="127" customFormat="1" x14ac:dyDescent="0.25">
      <c r="A1285" s="119"/>
      <c r="B1285" s="120"/>
      <c r="C1285" s="119"/>
      <c r="D1285" s="120" t="s">
        <v>2511</v>
      </c>
      <c r="E1285" s="121">
        <f>N1285/O1285</f>
        <v>0.66755319148936165</v>
      </c>
      <c r="F1285" s="259"/>
      <c r="G1285" s="122"/>
      <c r="H1285" s="122"/>
      <c r="I1285" s="123"/>
      <c r="J1285" s="123"/>
      <c r="K1285" s="123"/>
      <c r="L1285" s="123"/>
      <c r="M1285" s="123"/>
      <c r="N1285" s="124">
        <f>SUM(N1283:N1284)</f>
        <v>251</v>
      </c>
      <c r="O1285" s="124">
        <f>SUM(O1283:O1284)</f>
        <v>376</v>
      </c>
      <c r="P1285" s="125"/>
      <c r="Q1285" s="124"/>
      <c r="U1285" s="126"/>
      <c r="V1285" s="126"/>
      <c r="W1285" s="126"/>
    </row>
    <row r="1286" spans="1:23" s="84" customFormat="1" x14ac:dyDescent="0.25">
      <c r="A1286" s="79" t="s">
        <v>1022</v>
      </c>
      <c r="B1286" s="79" t="s">
        <v>1208</v>
      </c>
      <c r="C1286" s="79" t="s">
        <v>1024</v>
      </c>
      <c r="D1286" s="79" t="s">
        <v>1023</v>
      </c>
      <c r="E1286" s="80">
        <v>0.39760000000000001</v>
      </c>
      <c r="F1286" s="257"/>
      <c r="G1286" s="82" t="str">
        <f t="shared" si="98"/>
        <v/>
      </c>
      <c r="H1286" s="82" t="str">
        <f t="shared" ref="H1286:H1299" si="101">IF(AND( E1286&gt;=30%, E1286 &lt;=39.99%),"X","")</f>
        <v>X</v>
      </c>
      <c r="I1286" s="83"/>
      <c r="J1286" s="83"/>
      <c r="K1286" s="83"/>
      <c r="L1286" s="83"/>
      <c r="M1286" s="83"/>
      <c r="N1286" s="84">
        <v>130</v>
      </c>
      <c r="O1286" s="84">
        <v>327</v>
      </c>
      <c r="P1286" s="85">
        <v>43983</v>
      </c>
      <c r="U1286" s="80"/>
      <c r="V1286" s="80"/>
      <c r="W1286" s="80"/>
    </row>
    <row r="1287" spans="1:23" s="84" customFormat="1" x14ac:dyDescent="0.25">
      <c r="A1287" s="79" t="s">
        <v>1022</v>
      </c>
      <c r="B1287" s="79" t="s">
        <v>1208</v>
      </c>
      <c r="C1287" s="79" t="s">
        <v>1026</v>
      </c>
      <c r="D1287" s="79" t="s">
        <v>1025</v>
      </c>
      <c r="E1287" s="80">
        <v>0.2681</v>
      </c>
      <c r="F1287" s="257"/>
      <c r="G1287" s="82" t="str">
        <f t="shared" si="98"/>
        <v/>
      </c>
      <c r="H1287" s="82" t="str">
        <f t="shared" si="101"/>
        <v/>
      </c>
      <c r="I1287" s="83"/>
      <c r="J1287" s="83"/>
      <c r="K1287" s="83"/>
      <c r="L1287" s="83"/>
      <c r="M1287" s="83"/>
      <c r="N1287" s="84">
        <v>74</v>
      </c>
      <c r="O1287" s="84">
        <v>276</v>
      </c>
      <c r="P1287" s="85">
        <v>43983</v>
      </c>
      <c r="U1287" s="80"/>
      <c r="V1287" s="80"/>
      <c r="W1287" s="80"/>
    </row>
    <row r="1288" spans="1:23" s="127" customFormat="1" x14ac:dyDescent="0.25">
      <c r="A1288" s="119"/>
      <c r="B1288" s="119"/>
      <c r="C1288" s="119"/>
      <c r="D1288" s="120" t="s">
        <v>2511</v>
      </c>
      <c r="E1288" s="121">
        <f>N1288/O1288</f>
        <v>0.3383084577114428</v>
      </c>
      <c r="F1288" s="259"/>
      <c r="G1288" s="122"/>
      <c r="H1288" s="122"/>
      <c r="I1288" s="123"/>
      <c r="J1288" s="123"/>
      <c r="K1288" s="123"/>
      <c r="L1288" s="123"/>
      <c r="M1288" s="123"/>
      <c r="N1288" s="124">
        <f>SUM(N1286:N1287)</f>
        <v>204</v>
      </c>
      <c r="O1288" s="124">
        <f>SUM(O1286:O1287)</f>
        <v>603</v>
      </c>
      <c r="P1288" s="125"/>
      <c r="Q1288" s="124"/>
      <c r="U1288" s="126"/>
      <c r="V1288" s="126"/>
      <c r="W1288" s="126"/>
    </row>
    <row r="1289" spans="1:23" s="84" customFormat="1" x14ac:dyDescent="0.25">
      <c r="A1289" s="79" t="s">
        <v>2109</v>
      </c>
      <c r="B1289" s="108" t="s">
        <v>2459</v>
      </c>
      <c r="C1289" s="79" t="s">
        <v>2110</v>
      </c>
      <c r="D1289" s="108" t="s">
        <v>2228</v>
      </c>
      <c r="E1289" s="80">
        <v>0.31859999999999999</v>
      </c>
      <c r="F1289" s="257"/>
      <c r="G1289" s="82" t="str">
        <f t="shared" si="98"/>
        <v/>
      </c>
      <c r="H1289" s="82" t="str">
        <f t="shared" si="101"/>
        <v>X</v>
      </c>
      <c r="I1289" s="83"/>
      <c r="J1289" s="83"/>
      <c r="K1289" s="83"/>
      <c r="L1289" s="83"/>
      <c r="M1289" s="83"/>
      <c r="N1289" s="84">
        <v>115</v>
      </c>
      <c r="O1289" s="84">
        <v>361</v>
      </c>
      <c r="P1289" s="85">
        <v>43992</v>
      </c>
      <c r="U1289" s="80"/>
      <c r="V1289" s="80"/>
      <c r="W1289" s="80"/>
    </row>
    <row r="1290" spans="1:23" s="84" customFormat="1" x14ac:dyDescent="0.25">
      <c r="A1290" s="79" t="s">
        <v>2109</v>
      </c>
      <c r="B1290" s="108" t="s">
        <v>2459</v>
      </c>
      <c r="C1290" s="79" t="s">
        <v>2111</v>
      </c>
      <c r="D1290" s="108" t="s">
        <v>2112</v>
      </c>
      <c r="E1290" s="80">
        <v>0.188</v>
      </c>
      <c r="F1290" s="257"/>
      <c r="G1290" s="82" t="str">
        <f t="shared" si="98"/>
        <v/>
      </c>
      <c r="H1290" s="82" t="str">
        <f t="shared" si="101"/>
        <v/>
      </c>
      <c r="I1290" s="83"/>
      <c r="J1290" s="83"/>
      <c r="K1290" s="83"/>
      <c r="L1290" s="83"/>
      <c r="M1290" s="83"/>
      <c r="N1290" s="84">
        <v>47</v>
      </c>
      <c r="O1290" s="84">
        <v>250</v>
      </c>
      <c r="P1290" s="85">
        <v>43992</v>
      </c>
      <c r="U1290" s="80"/>
      <c r="V1290" s="80"/>
      <c r="W1290" s="80"/>
    </row>
    <row r="1291" spans="1:23" s="84" customFormat="1" x14ac:dyDescent="0.25">
      <c r="A1291" s="79" t="s">
        <v>2109</v>
      </c>
      <c r="B1291" s="108" t="s">
        <v>2459</v>
      </c>
      <c r="C1291" s="79" t="s">
        <v>2113</v>
      </c>
      <c r="D1291" s="108" t="s">
        <v>2114</v>
      </c>
      <c r="E1291" s="80">
        <v>0.26819999999999999</v>
      </c>
      <c r="F1291" s="257"/>
      <c r="G1291" s="82" t="str">
        <f t="shared" si="98"/>
        <v/>
      </c>
      <c r="H1291" s="82" t="str">
        <f t="shared" si="101"/>
        <v/>
      </c>
      <c r="I1291" s="83"/>
      <c r="J1291" s="83"/>
      <c r="K1291" s="83"/>
      <c r="L1291" s="83"/>
      <c r="M1291" s="83"/>
      <c r="N1291" s="84">
        <v>70</v>
      </c>
      <c r="O1291" s="84">
        <v>261</v>
      </c>
      <c r="P1291" s="85">
        <v>43992</v>
      </c>
      <c r="U1291" s="80"/>
      <c r="V1291" s="80"/>
      <c r="W1291" s="80"/>
    </row>
    <row r="1292" spans="1:23" s="127" customFormat="1" x14ac:dyDescent="0.25">
      <c r="A1292" s="119"/>
      <c r="B1292" s="120"/>
      <c r="C1292" s="119"/>
      <c r="D1292" s="120" t="s">
        <v>2511</v>
      </c>
      <c r="E1292" s="121">
        <f>N1292/O1292</f>
        <v>0.26605504587155965</v>
      </c>
      <c r="F1292" s="259"/>
      <c r="G1292" s="122"/>
      <c r="H1292" s="122"/>
      <c r="I1292" s="123"/>
      <c r="J1292" s="123"/>
      <c r="K1292" s="123"/>
      <c r="L1292" s="123"/>
      <c r="M1292" s="123"/>
      <c r="N1292" s="124">
        <f>SUM(N1289:N1291)</f>
        <v>232</v>
      </c>
      <c r="O1292" s="124">
        <f>SUM(O1289:O1291)</f>
        <v>872</v>
      </c>
      <c r="P1292" s="125"/>
      <c r="Q1292" s="124"/>
      <c r="U1292" s="126"/>
      <c r="V1292" s="126"/>
      <c r="W1292" s="126"/>
    </row>
    <row r="1293" spans="1:23" s="84" customFormat="1" x14ac:dyDescent="0.25">
      <c r="A1293" s="79" t="s">
        <v>339</v>
      </c>
      <c r="B1293" s="79" t="s">
        <v>705</v>
      </c>
      <c r="C1293" s="86" t="s">
        <v>707</v>
      </c>
      <c r="D1293" s="79" t="s">
        <v>711</v>
      </c>
      <c r="E1293" s="87">
        <v>0.34770000000000001</v>
      </c>
      <c r="F1293" s="257"/>
      <c r="G1293" s="82" t="str">
        <f t="shared" si="98"/>
        <v/>
      </c>
      <c r="H1293" s="82" t="str">
        <f t="shared" si="101"/>
        <v>X</v>
      </c>
      <c r="I1293" s="83"/>
      <c r="J1293" s="83"/>
      <c r="K1293" s="83"/>
      <c r="L1293" s="83"/>
      <c r="M1293" s="83"/>
      <c r="N1293" s="228">
        <v>121</v>
      </c>
      <c r="O1293" s="228">
        <v>348</v>
      </c>
      <c r="P1293" s="143">
        <v>43922</v>
      </c>
      <c r="U1293" s="80"/>
      <c r="V1293" s="80"/>
      <c r="W1293" s="80"/>
    </row>
    <row r="1294" spans="1:23" s="84" customFormat="1" x14ac:dyDescent="0.25">
      <c r="A1294" s="79" t="s">
        <v>339</v>
      </c>
      <c r="B1294" s="79" t="s">
        <v>705</v>
      </c>
      <c r="C1294" s="86" t="s">
        <v>708</v>
      </c>
      <c r="D1294" s="79" t="s">
        <v>712</v>
      </c>
      <c r="E1294" s="87">
        <v>0.29509999999999997</v>
      </c>
      <c r="F1294" s="257"/>
      <c r="G1294" s="82" t="str">
        <f t="shared" si="98"/>
        <v/>
      </c>
      <c r="H1294" s="82" t="str">
        <f t="shared" si="101"/>
        <v/>
      </c>
      <c r="I1294" s="83"/>
      <c r="J1294" s="83"/>
      <c r="K1294" s="83"/>
      <c r="L1294" s="83"/>
      <c r="M1294" s="83"/>
      <c r="N1294" s="228">
        <v>157</v>
      </c>
      <c r="O1294" s="228">
        <v>532</v>
      </c>
      <c r="P1294" s="143">
        <v>43922</v>
      </c>
      <c r="U1294" s="80"/>
      <c r="V1294" s="80"/>
      <c r="W1294" s="80"/>
    </row>
    <row r="1295" spans="1:23" s="84" customFormat="1" x14ac:dyDescent="0.25">
      <c r="A1295" s="79" t="s">
        <v>339</v>
      </c>
      <c r="B1295" s="79" t="s">
        <v>705</v>
      </c>
      <c r="C1295" s="86" t="s">
        <v>709</v>
      </c>
      <c r="D1295" s="79" t="s">
        <v>713</v>
      </c>
      <c r="E1295" s="87">
        <v>0.19040000000000001</v>
      </c>
      <c r="F1295" s="257"/>
      <c r="G1295" s="82" t="str">
        <f t="shared" si="98"/>
        <v/>
      </c>
      <c r="H1295" s="82" t="str">
        <f t="shared" si="101"/>
        <v/>
      </c>
      <c r="I1295" s="83"/>
      <c r="J1295" s="83"/>
      <c r="K1295" s="83"/>
      <c r="L1295" s="83"/>
      <c r="M1295" s="83"/>
      <c r="N1295" s="228">
        <v>111</v>
      </c>
      <c r="O1295" s="228">
        <v>583</v>
      </c>
      <c r="P1295" s="143">
        <v>43922</v>
      </c>
      <c r="U1295" s="80"/>
      <c r="V1295" s="80"/>
      <c r="W1295" s="80"/>
    </row>
    <row r="1296" spans="1:23" s="84" customFormat="1" x14ac:dyDescent="0.25">
      <c r="A1296" s="79" t="s">
        <v>339</v>
      </c>
      <c r="B1296" s="79" t="s">
        <v>705</v>
      </c>
      <c r="C1296" s="86" t="s">
        <v>706</v>
      </c>
      <c r="D1296" s="79" t="s">
        <v>710</v>
      </c>
      <c r="E1296" s="87">
        <v>0.35410000000000003</v>
      </c>
      <c r="F1296" s="257"/>
      <c r="G1296" s="82" t="str">
        <f t="shared" si="98"/>
        <v/>
      </c>
      <c r="H1296" s="82" t="str">
        <f t="shared" si="101"/>
        <v>X</v>
      </c>
      <c r="I1296" s="83"/>
      <c r="J1296" s="83"/>
      <c r="K1296" s="83"/>
      <c r="L1296" s="83"/>
      <c r="M1296" s="83"/>
      <c r="N1296" s="228">
        <v>222</v>
      </c>
      <c r="O1296" s="228">
        <v>627</v>
      </c>
      <c r="P1296" s="143">
        <v>43922</v>
      </c>
      <c r="U1296" s="80"/>
      <c r="V1296" s="80"/>
      <c r="W1296" s="80"/>
    </row>
    <row r="1297" spans="1:27" s="127" customFormat="1" x14ac:dyDescent="0.25">
      <c r="A1297" s="119"/>
      <c r="B1297" s="119"/>
      <c r="C1297" s="128"/>
      <c r="D1297" s="120" t="s">
        <v>2511</v>
      </c>
      <c r="E1297" s="129">
        <f>N1297/O1297</f>
        <v>0.29234449760765552</v>
      </c>
      <c r="F1297" s="259"/>
      <c r="G1297" s="122"/>
      <c r="H1297" s="122"/>
      <c r="I1297" s="123"/>
      <c r="J1297" s="123"/>
      <c r="K1297" s="123"/>
      <c r="L1297" s="123"/>
      <c r="M1297" s="123"/>
      <c r="N1297" s="227">
        <f>SUM(N1293:N1296)</f>
        <v>611</v>
      </c>
      <c r="O1297" s="227">
        <f>SUM(O1293:O1296)</f>
        <v>2090</v>
      </c>
      <c r="P1297" s="236"/>
      <c r="Q1297" s="124"/>
      <c r="U1297" s="126"/>
      <c r="V1297" s="126"/>
      <c r="W1297" s="126"/>
    </row>
    <row r="1298" spans="1:27" s="84" customFormat="1" x14ac:dyDescent="0.25">
      <c r="A1298" s="79" t="s">
        <v>164</v>
      </c>
      <c r="B1298" s="79" t="s">
        <v>165</v>
      </c>
      <c r="C1298" s="86" t="s">
        <v>166</v>
      </c>
      <c r="D1298" s="79" t="s">
        <v>167</v>
      </c>
      <c r="E1298" s="87">
        <v>0.37109999999999999</v>
      </c>
      <c r="F1298" s="257"/>
      <c r="G1298" s="82" t="str">
        <f t="shared" si="98"/>
        <v/>
      </c>
      <c r="H1298" s="82" t="str">
        <f t="shared" si="101"/>
        <v>X</v>
      </c>
      <c r="I1298" s="83"/>
      <c r="J1298" s="83"/>
      <c r="K1298" s="83"/>
      <c r="L1298" s="83"/>
      <c r="M1298" s="83"/>
      <c r="N1298" s="84">
        <v>72</v>
      </c>
      <c r="O1298" s="84">
        <v>194</v>
      </c>
      <c r="P1298" s="85">
        <v>43922</v>
      </c>
      <c r="U1298" s="80"/>
      <c r="V1298" s="80"/>
      <c r="W1298" s="80"/>
    </row>
    <row r="1299" spans="1:27" s="84" customFormat="1" x14ac:dyDescent="0.25">
      <c r="A1299" s="79" t="s">
        <v>164</v>
      </c>
      <c r="B1299" s="79" t="s">
        <v>165</v>
      </c>
      <c r="C1299" s="86" t="s">
        <v>168</v>
      </c>
      <c r="D1299" s="79" t="s">
        <v>169</v>
      </c>
      <c r="E1299" s="87">
        <v>0.24729999999999999</v>
      </c>
      <c r="F1299" s="257"/>
      <c r="G1299" s="82" t="str">
        <f t="shared" si="98"/>
        <v/>
      </c>
      <c r="H1299" s="82" t="str">
        <f t="shared" si="101"/>
        <v/>
      </c>
      <c r="I1299" s="83" t="s">
        <v>170</v>
      </c>
      <c r="J1299" s="83" t="s">
        <v>170</v>
      </c>
      <c r="K1299" s="83"/>
      <c r="L1299" s="83"/>
      <c r="M1299" s="83"/>
      <c r="N1299" s="84">
        <v>45</v>
      </c>
      <c r="O1299" s="84">
        <v>182</v>
      </c>
      <c r="P1299" s="85">
        <v>43922</v>
      </c>
      <c r="U1299" s="80"/>
      <c r="V1299" s="80"/>
      <c r="W1299" s="80"/>
    </row>
    <row r="1300" spans="1:27" s="127" customFormat="1" x14ac:dyDescent="0.25">
      <c r="A1300" s="119"/>
      <c r="B1300" s="119"/>
      <c r="C1300" s="128"/>
      <c r="D1300" s="120" t="s">
        <v>2511</v>
      </c>
      <c r="E1300" s="129">
        <f>N1300/O1300</f>
        <v>0.31117021276595747</v>
      </c>
      <c r="F1300" s="259"/>
      <c r="G1300" s="122"/>
      <c r="H1300" s="122"/>
      <c r="I1300" s="123"/>
      <c r="J1300" s="123"/>
      <c r="K1300" s="123"/>
      <c r="L1300" s="123"/>
      <c r="M1300" s="123"/>
      <c r="N1300" s="124">
        <f>SUM(N1298:N1299)</f>
        <v>117</v>
      </c>
      <c r="O1300" s="124">
        <f>SUM(O1298:O1299)</f>
        <v>376</v>
      </c>
      <c r="P1300" s="125"/>
      <c r="Q1300" s="124"/>
      <c r="U1300" s="126"/>
      <c r="V1300" s="126"/>
      <c r="W1300" s="126"/>
    </row>
    <row r="1301" spans="1:27" s="84" customFormat="1" x14ac:dyDescent="0.25">
      <c r="A1301" s="79" t="s">
        <v>1469</v>
      </c>
      <c r="B1301" s="108" t="s">
        <v>1697</v>
      </c>
      <c r="C1301" s="79" t="s">
        <v>1471</v>
      </c>
      <c r="D1301" s="108" t="s">
        <v>1763</v>
      </c>
      <c r="E1301" s="80">
        <v>0.41849999999999998</v>
      </c>
      <c r="F1301" s="257"/>
      <c r="G1301" s="82" t="str">
        <f>IF(E1301&gt;=40%,"X","")</f>
        <v>X</v>
      </c>
      <c r="H1301" s="82" t="str">
        <f>IF(AND( E1301&gt;=30%, E1301 &lt;=39.99%),"X","")</f>
        <v/>
      </c>
      <c r="I1301" s="83" t="s">
        <v>150</v>
      </c>
      <c r="J1301" s="83"/>
      <c r="K1301" s="83"/>
      <c r="L1301" s="83" t="s">
        <v>151</v>
      </c>
      <c r="M1301" s="83"/>
      <c r="N1301" s="84">
        <v>213</v>
      </c>
      <c r="O1301" s="84">
        <v>509</v>
      </c>
      <c r="P1301" s="85">
        <v>43991</v>
      </c>
      <c r="U1301" s="80"/>
      <c r="V1301" s="80"/>
      <c r="W1301" s="80"/>
    </row>
    <row r="1302" spans="1:27" s="84" customFormat="1" x14ac:dyDescent="0.25">
      <c r="A1302" s="79" t="s">
        <v>1469</v>
      </c>
      <c r="B1302" s="108" t="s">
        <v>1697</v>
      </c>
      <c r="C1302" s="79" t="s">
        <v>1470</v>
      </c>
      <c r="D1302" s="108" t="s">
        <v>1762</v>
      </c>
      <c r="E1302" s="80">
        <v>0.55269999999999997</v>
      </c>
      <c r="F1302" s="257"/>
      <c r="G1302" s="82" t="str">
        <f>IF(E1302&gt;=40%,"X","")</f>
        <v>X</v>
      </c>
      <c r="H1302" s="82" t="str">
        <f>IF(AND( E1302&gt;=30%, E1302 &lt;=39.99%),"X","")</f>
        <v/>
      </c>
      <c r="I1302" s="83" t="s">
        <v>150</v>
      </c>
      <c r="J1302" s="83"/>
      <c r="K1302" s="83"/>
      <c r="L1302" s="83" t="s">
        <v>151</v>
      </c>
      <c r="M1302" s="83"/>
      <c r="N1302" s="84">
        <v>194</v>
      </c>
      <c r="O1302" s="84">
        <v>351</v>
      </c>
      <c r="P1302" s="85">
        <v>43991</v>
      </c>
      <c r="U1302" s="80"/>
      <c r="V1302" s="80"/>
      <c r="W1302" s="80"/>
    </row>
    <row r="1303" spans="1:27" s="253" customFormat="1" x14ac:dyDescent="0.25">
      <c r="A1303" s="119"/>
      <c r="B1303" s="119"/>
      <c r="C1303" s="119"/>
      <c r="D1303" s="120" t="s">
        <v>2511</v>
      </c>
      <c r="E1303" s="121">
        <f>N1303/O1303</f>
        <v>0.47325581395348837</v>
      </c>
      <c r="F1303" s="259"/>
      <c r="G1303" s="122"/>
      <c r="H1303" s="122"/>
      <c r="I1303" s="123"/>
      <c r="J1303" s="123"/>
      <c r="K1303" s="123"/>
      <c r="L1303" s="123"/>
      <c r="M1303" s="123"/>
      <c r="N1303" s="124">
        <f>SUM(N1301:N1302)</f>
        <v>407</v>
      </c>
      <c r="O1303" s="124">
        <f>SUM(O1301:O1302)</f>
        <v>860</v>
      </c>
      <c r="P1303" s="125"/>
      <c r="Q1303" s="124"/>
      <c r="R1303" s="237"/>
      <c r="S1303" s="127"/>
      <c r="T1303" s="127"/>
      <c r="U1303" s="126"/>
      <c r="V1303" s="126"/>
      <c r="W1303" s="126"/>
      <c r="X1303" s="127"/>
      <c r="Y1303" s="127"/>
      <c r="Z1303" s="127"/>
      <c r="AA1303" s="127"/>
    </row>
    <row r="1304" spans="1:27" s="97" customFormat="1" x14ac:dyDescent="0.25">
      <c r="A1304" s="79"/>
      <c r="B1304" s="79"/>
      <c r="C1304" s="86"/>
      <c r="D1304" s="79"/>
      <c r="E1304" s="87"/>
      <c r="F1304" s="88"/>
      <c r="G1304" s="82"/>
      <c r="H1304" s="82"/>
      <c r="I1304" s="83"/>
      <c r="J1304" s="83"/>
      <c r="K1304" s="83"/>
      <c r="L1304" s="83"/>
      <c r="M1304" s="83"/>
      <c r="N1304" s="84"/>
      <c r="O1304" s="84"/>
      <c r="P1304" s="85"/>
      <c r="Q1304" s="84"/>
      <c r="R1304" s="89"/>
      <c r="S1304" s="84"/>
      <c r="T1304" s="84"/>
      <c r="U1304" s="80"/>
      <c r="V1304" s="80"/>
      <c r="W1304" s="80"/>
      <c r="X1304" s="84"/>
      <c r="Y1304" s="84"/>
      <c r="Z1304" s="84"/>
      <c r="AA1304" s="84"/>
    </row>
    <row r="1305" spans="1:27" s="97" customFormat="1" x14ac:dyDescent="0.25">
      <c r="A1305" s="79"/>
      <c r="B1305" s="79"/>
      <c r="C1305" s="86"/>
      <c r="D1305" s="79"/>
      <c r="E1305" s="87"/>
      <c r="F1305" s="88"/>
      <c r="G1305" s="82"/>
      <c r="H1305" s="82"/>
      <c r="I1305" s="83"/>
      <c r="J1305" s="83"/>
      <c r="K1305" s="83"/>
      <c r="L1305" s="83"/>
      <c r="M1305" s="83"/>
      <c r="N1305" s="84"/>
      <c r="O1305" s="84"/>
      <c r="P1305" s="85"/>
      <c r="Q1305" s="84"/>
      <c r="R1305" s="89"/>
      <c r="S1305" s="84"/>
      <c r="T1305" s="84"/>
      <c r="U1305" s="80"/>
      <c r="V1305" s="80"/>
      <c r="W1305" s="80"/>
      <c r="X1305" s="84"/>
      <c r="Y1305" s="84"/>
      <c r="Z1305" s="84"/>
      <c r="AA1305" s="84"/>
    </row>
    <row r="1306" spans="1:27" s="97" customFormat="1" x14ac:dyDescent="0.25">
      <c r="A1306" s="79"/>
      <c r="B1306" s="79"/>
      <c r="C1306" s="86"/>
      <c r="D1306" s="79"/>
      <c r="E1306" s="87"/>
      <c r="F1306" s="88"/>
      <c r="G1306" s="82"/>
      <c r="H1306" s="82"/>
      <c r="I1306" s="83"/>
      <c r="J1306" s="83"/>
      <c r="K1306" s="83"/>
      <c r="L1306" s="83"/>
      <c r="M1306" s="83"/>
      <c r="N1306" s="84"/>
      <c r="O1306" s="84"/>
      <c r="P1306" s="85"/>
      <c r="Q1306" s="84"/>
      <c r="R1306" s="89"/>
      <c r="S1306" s="84"/>
      <c r="T1306" s="84"/>
      <c r="U1306" s="80"/>
      <c r="V1306" s="80"/>
      <c r="W1306" s="80"/>
      <c r="X1306" s="84"/>
      <c r="Y1306" s="84"/>
      <c r="Z1306" s="84"/>
      <c r="AA1306" s="84"/>
    </row>
    <row r="1307" spans="1:27" s="44" customFormat="1" x14ac:dyDescent="0.25">
      <c r="A1307" s="79"/>
      <c r="B1307" s="79"/>
      <c r="C1307" s="86"/>
      <c r="D1307" s="79"/>
      <c r="E1307" s="87"/>
      <c r="F1307" s="88"/>
      <c r="G1307" s="82"/>
      <c r="H1307" s="82"/>
      <c r="I1307" s="83"/>
      <c r="J1307" s="83"/>
      <c r="K1307" s="83"/>
      <c r="L1307" s="83"/>
      <c r="M1307" s="83"/>
      <c r="N1307" s="84"/>
      <c r="O1307" s="84"/>
      <c r="P1307" s="85"/>
      <c r="Q1307" s="84"/>
      <c r="R1307" s="89"/>
      <c r="S1307" s="84"/>
      <c r="T1307" s="84"/>
      <c r="U1307" s="80"/>
      <c r="V1307" s="80"/>
      <c r="W1307" s="80"/>
      <c r="X1307" s="84"/>
      <c r="Y1307" s="81"/>
      <c r="Z1307" s="81"/>
      <c r="AA1307" s="81"/>
    </row>
    <row r="1308" spans="1:27" s="44" customFormat="1" x14ac:dyDescent="0.25">
      <c r="A1308" s="90"/>
      <c r="B1308" s="90"/>
      <c r="C1308" s="91"/>
      <c r="D1308" s="92"/>
      <c r="E1308" s="93"/>
      <c r="F1308" s="81"/>
      <c r="G1308" s="94"/>
      <c r="H1308" s="94"/>
      <c r="I1308" s="95"/>
      <c r="J1308" s="95"/>
      <c r="K1308" s="95"/>
      <c r="L1308" s="95"/>
      <c r="M1308" s="95"/>
      <c r="N1308" s="81"/>
      <c r="O1308" s="81"/>
      <c r="P1308" s="96"/>
      <c r="Q1308" s="81"/>
      <c r="R1308" s="97"/>
      <c r="S1308" s="84"/>
      <c r="T1308" s="84"/>
      <c r="U1308" s="80"/>
      <c r="V1308" s="80"/>
      <c r="W1308" s="80"/>
      <c r="X1308" s="84"/>
      <c r="Y1308" s="81"/>
      <c r="Z1308" s="81"/>
      <c r="AA1308" s="81"/>
    </row>
    <row r="1309" spans="1:27" s="44" customFormat="1" x14ac:dyDescent="0.25">
      <c r="A1309" s="90"/>
      <c r="B1309" s="90"/>
      <c r="C1309" s="91"/>
      <c r="D1309" s="92"/>
      <c r="E1309" s="93"/>
      <c r="F1309" s="81"/>
      <c r="G1309" s="94"/>
      <c r="H1309" s="94"/>
      <c r="I1309" s="95"/>
      <c r="J1309" s="95"/>
      <c r="K1309" s="95"/>
      <c r="L1309" s="95"/>
      <c r="M1309" s="95"/>
      <c r="N1309" s="81"/>
      <c r="O1309" s="81"/>
      <c r="P1309" s="96"/>
      <c r="Q1309" s="81"/>
      <c r="R1309" s="97"/>
      <c r="S1309" s="84"/>
      <c r="T1309" s="84"/>
      <c r="U1309" s="80"/>
      <c r="V1309" s="80"/>
      <c r="W1309" s="80"/>
      <c r="X1309" s="84"/>
      <c r="Y1309" s="81"/>
      <c r="Z1309" s="81"/>
      <c r="AA1309" s="81"/>
    </row>
    <row r="1310" spans="1:27" s="44" customFormat="1" x14ac:dyDescent="0.25">
      <c r="A1310" s="90"/>
      <c r="B1310" s="90"/>
      <c r="C1310" s="91"/>
      <c r="D1310" s="92"/>
      <c r="E1310" s="93"/>
      <c r="F1310" s="81"/>
      <c r="G1310" s="94"/>
      <c r="H1310" s="94"/>
      <c r="I1310" s="95"/>
      <c r="J1310" s="95"/>
      <c r="K1310" s="95"/>
      <c r="L1310" s="95"/>
      <c r="M1310" s="95"/>
      <c r="N1310" s="81"/>
      <c r="O1310" s="81"/>
      <c r="P1310" s="96"/>
      <c r="Q1310" s="81"/>
      <c r="R1310" s="97"/>
      <c r="S1310" s="84"/>
      <c r="T1310" s="84"/>
      <c r="U1310" s="80"/>
      <c r="V1310" s="80"/>
      <c r="W1310" s="80"/>
      <c r="X1310" s="84"/>
      <c r="Y1310" s="81"/>
      <c r="Z1310" s="81"/>
      <c r="AA1310" s="81"/>
    </row>
    <row r="1311" spans="1:27" s="44" customFormat="1" x14ac:dyDescent="0.25">
      <c r="A1311" s="90"/>
      <c r="B1311" s="90"/>
      <c r="C1311" s="91"/>
      <c r="D1311" s="92"/>
      <c r="E1311" s="93"/>
      <c r="F1311" s="81"/>
      <c r="G1311" s="94"/>
      <c r="H1311" s="94"/>
      <c r="I1311" s="95"/>
      <c r="J1311" s="95"/>
      <c r="K1311" s="95"/>
      <c r="L1311" s="95"/>
      <c r="M1311" s="95"/>
      <c r="N1311" s="81"/>
      <c r="O1311" s="81"/>
      <c r="P1311" s="96"/>
      <c r="Q1311" s="81"/>
      <c r="R1311" s="97"/>
      <c r="S1311" s="84"/>
      <c r="T1311" s="84"/>
      <c r="U1311" s="80"/>
      <c r="V1311" s="80"/>
      <c r="W1311" s="80"/>
      <c r="X1311" s="84"/>
      <c r="Y1311" s="81"/>
      <c r="Z1311" s="81"/>
      <c r="AA1311" s="81"/>
    </row>
    <row r="1312" spans="1:27" s="44" customFormat="1" x14ac:dyDescent="0.25">
      <c r="A1312" s="79"/>
      <c r="B1312" s="79"/>
      <c r="C1312" s="91"/>
      <c r="D1312" s="92"/>
      <c r="E1312" s="93"/>
      <c r="F1312" s="98"/>
      <c r="G1312" s="94"/>
      <c r="H1312" s="94"/>
      <c r="I1312" s="95"/>
      <c r="J1312" s="95"/>
      <c r="K1312" s="95"/>
      <c r="L1312" s="95"/>
      <c r="M1312" s="95"/>
      <c r="N1312" s="81"/>
      <c r="O1312" s="81"/>
      <c r="P1312" s="96"/>
      <c r="Q1312" s="81"/>
      <c r="R1312" s="97"/>
      <c r="S1312" s="84"/>
      <c r="T1312" s="84"/>
      <c r="U1312" s="80"/>
      <c r="V1312" s="80"/>
      <c r="W1312" s="80"/>
      <c r="X1312" s="84"/>
      <c r="Y1312" s="81"/>
      <c r="Z1312" s="81"/>
      <c r="AA1312" s="81"/>
    </row>
    <row r="1313" spans="1:27" s="44" customFormat="1" x14ac:dyDescent="0.25">
      <c r="A1313" s="90"/>
      <c r="B1313" s="90"/>
      <c r="C1313" s="91"/>
      <c r="D1313" s="92"/>
      <c r="E1313" s="93"/>
      <c r="F1313" s="98"/>
      <c r="G1313" s="94"/>
      <c r="H1313" s="94"/>
      <c r="I1313" s="95"/>
      <c r="J1313" s="95"/>
      <c r="K1313" s="95"/>
      <c r="L1313" s="95"/>
      <c r="M1313" s="95"/>
      <c r="N1313" s="81"/>
      <c r="O1313" s="81"/>
      <c r="P1313" s="96"/>
      <c r="Q1313" s="81"/>
      <c r="R1313" s="97"/>
      <c r="S1313" s="84"/>
      <c r="T1313" s="84"/>
      <c r="U1313" s="80"/>
      <c r="V1313" s="80"/>
      <c r="W1313" s="80"/>
      <c r="X1313" s="84"/>
      <c r="Y1313" s="81"/>
      <c r="Z1313" s="81"/>
      <c r="AA1313" s="81"/>
    </row>
    <row r="1314" spans="1:27" s="44" customFormat="1" x14ac:dyDescent="0.25">
      <c r="A1314" s="79"/>
      <c r="B1314" s="79"/>
      <c r="C1314" s="91"/>
      <c r="D1314" s="92"/>
      <c r="E1314" s="93"/>
      <c r="F1314" s="81"/>
      <c r="G1314" s="94"/>
      <c r="H1314" s="94"/>
      <c r="I1314" s="95"/>
      <c r="J1314" s="95"/>
      <c r="K1314" s="95"/>
      <c r="L1314" s="95"/>
      <c r="M1314" s="95"/>
      <c r="N1314" s="81"/>
      <c r="O1314" s="81"/>
      <c r="P1314" s="96"/>
      <c r="Q1314" s="81"/>
      <c r="R1314" s="97"/>
      <c r="S1314" s="84"/>
      <c r="T1314" s="84"/>
      <c r="U1314" s="80"/>
      <c r="V1314" s="80"/>
      <c r="W1314" s="80"/>
      <c r="X1314" s="84"/>
      <c r="Y1314" s="81"/>
      <c r="Z1314" s="81"/>
      <c r="AA1314" s="81"/>
    </row>
    <row r="1315" spans="1:27" s="44" customFormat="1" x14ac:dyDescent="0.25">
      <c r="A1315" s="79"/>
      <c r="B1315" s="79"/>
      <c r="C1315" s="79"/>
      <c r="D1315" s="79"/>
      <c r="E1315" s="80"/>
      <c r="F1315" s="84"/>
      <c r="G1315" s="82"/>
      <c r="H1315" s="82"/>
      <c r="I1315" s="83"/>
      <c r="J1315" s="83"/>
      <c r="K1315" s="83"/>
      <c r="L1315" s="83"/>
      <c r="M1315" s="83"/>
      <c r="N1315" s="84"/>
      <c r="O1315" s="84"/>
      <c r="P1315" s="85"/>
      <c r="Q1315" s="84"/>
      <c r="R1315" s="97"/>
      <c r="S1315" s="84"/>
      <c r="T1315" s="84"/>
      <c r="U1315" s="80"/>
      <c r="V1315" s="80"/>
      <c r="W1315" s="80"/>
      <c r="X1315" s="84"/>
      <c r="Y1315" s="81"/>
      <c r="Z1315" s="81"/>
      <c r="AA1315" s="81"/>
    </row>
    <row r="1316" spans="1:27" s="44" customFormat="1" x14ac:dyDescent="0.25">
      <c r="A1316" s="79"/>
      <c r="B1316" s="79"/>
      <c r="C1316" s="79"/>
      <c r="D1316" s="79"/>
      <c r="E1316" s="80"/>
      <c r="F1316" s="84"/>
      <c r="G1316" s="82"/>
      <c r="H1316" s="82"/>
      <c r="I1316" s="83"/>
      <c r="J1316" s="83"/>
      <c r="K1316" s="83"/>
      <c r="L1316" s="83"/>
      <c r="M1316" s="83"/>
      <c r="N1316" s="84"/>
      <c r="O1316" s="84"/>
      <c r="P1316" s="85"/>
      <c r="Q1316" s="84"/>
      <c r="R1316" s="109"/>
      <c r="S1316" s="84"/>
      <c r="T1316" s="84"/>
      <c r="U1316" s="80"/>
      <c r="V1316" s="80"/>
      <c r="W1316" s="80"/>
      <c r="X1316" s="84"/>
      <c r="Y1316" s="81"/>
      <c r="Z1316" s="81"/>
      <c r="AA1316" s="81"/>
    </row>
    <row r="1317" spans="1:27" s="44" customFormat="1" x14ac:dyDescent="0.25">
      <c r="A1317" s="79"/>
      <c r="B1317" s="108"/>
      <c r="C1317" s="79"/>
      <c r="D1317" s="108"/>
      <c r="E1317" s="80"/>
      <c r="F1317" s="84"/>
      <c r="G1317" s="82"/>
      <c r="H1317" s="82"/>
      <c r="I1317" s="83"/>
      <c r="J1317" s="83"/>
      <c r="K1317" s="83"/>
      <c r="L1317" s="83"/>
      <c r="M1317" s="83"/>
      <c r="N1317" s="84"/>
      <c r="O1317" s="84"/>
      <c r="P1317" s="85"/>
      <c r="Q1317" s="84"/>
      <c r="R1317" s="97"/>
      <c r="S1317" s="84"/>
      <c r="T1317" s="84"/>
      <c r="U1317" s="80"/>
      <c r="V1317" s="80"/>
      <c r="W1317" s="80"/>
      <c r="X1317" s="84"/>
      <c r="Y1317" s="81"/>
      <c r="Z1317" s="81"/>
      <c r="AA1317" s="81"/>
    </row>
    <row r="1318" spans="1:27" s="44" customFormat="1" x14ac:dyDescent="0.25">
      <c r="A1318" s="79"/>
      <c r="B1318" s="108"/>
      <c r="C1318" s="79"/>
      <c r="D1318" s="108"/>
      <c r="E1318" s="80"/>
      <c r="F1318" s="84"/>
      <c r="G1318" s="82"/>
      <c r="H1318" s="82"/>
      <c r="I1318" s="83"/>
      <c r="J1318" s="83"/>
      <c r="K1318" s="83"/>
      <c r="L1318" s="83"/>
      <c r="M1318" s="83"/>
      <c r="N1318" s="84"/>
      <c r="O1318" s="84"/>
      <c r="P1318" s="85"/>
      <c r="Q1318" s="84"/>
      <c r="R1318" s="97"/>
      <c r="S1318" s="84"/>
      <c r="T1318" s="84"/>
      <c r="U1318" s="80"/>
      <c r="V1318" s="80"/>
      <c r="W1318" s="80"/>
      <c r="X1318" s="84"/>
      <c r="Y1318" s="81"/>
      <c r="Z1318" s="81"/>
      <c r="AA1318" s="81"/>
    </row>
    <row r="1319" spans="1:27" s="44" customFormat="1" x14ac:dyDescent="0.25">
      <c r="A1319" s="79"/>
      <c r="B1319" s="108"/>
      <c r="C1319" s="79"/>
      <c r="D1319" s="108"/>
      <c r="E1319" s="80"/>
      <c r="F1319" s="84"/>
      <c r="G1319" s="82"/>
      <c r="H1319" s="82"/>
      <c r="I1319" s="83"/>
      <c r="J1319" s="83"/>
      <c r="K1319" s="83"/>
      <c r="L1319" s="83"/>
      <c r="M1319" s="83"/>
      <c r="N1319" s="84"/>
      <c r="O1319" s="84"/>
      <c r="P1319" s="85"/>
      <c r="Q1319" s="84"/>
      <c r="R1319" s="97"/>
      <c r="S1319" s="84"/>
      <c r="T1319" s="84"/>
      <c r="U1319" s="80"/>
      <c r="V1319" s="80"/>
      <c r="W1319" s="80"/>
      <c r="X1319" s="84"/>
      <c r="Y1319" s="81"/>
      <c r="Z1319" s="81"/>
      <c r="AA1319" s="81"/>
    </row>
    <row r="1320" spans="1:27" s="44" customFormat="1" x14ac:dyDescent="0.25">
      <c r="A1320" s="91"/>
      <c r="B1320" s="92"/>
      <c r="C1320" s="91"/>
      <c r="D1320" s="92"/>
      <c r="E1320" s="93"/>
      <c r="F1320" s="81"/>
      <c r="G1320" s="94"/>
      <c r="H1320" s="94"/>
      <c r="I1320" s="95"/>
      <c r="J1320" s="95"/>
      <c r="K1320" s="95"/>
      <c r="L1320" s="95"/>
      <c r="M1320" s="95"/>
      <c r="N1320" s="81"/>
      <c r="O1320" s="81"/>
      <c r="P1320" s="96"/>
      <c r="Q1320" s="81"/>
      <c r="S1320" s="84"/>
      <c r="T1320" s="84"/>
      <c r="U1320" s="80"/>
      <c r="V1320" s="80"/>
      <c r="W1320" s="80"/>
      <c r="X1320" s="84"/>
      <c r="Y1320" s="81"/>
      <c r="Z1320" s="81"/>
      <c r="AA1320" s="81"/>
    </row>
    <row r="1321" spans="1:27" s="44" customFormat="1" x14ac:dyDescent="0.25">
      <c r="A1321" s="91"/>
      <c r="B1321" s="92"/>
      <c r="C1321" s="91"/>
      <c r="D1321" s="92"/>
      <c r="E1321" s="93"/>
      <c r="F1321" s="81"/>
      <c r="G1321" s="94"/>
      <c r="H1321" s="94"/>
      <c r="I1321" s="95"/>
      <c r="J1321" s="95"/>
      <c r="K1321" s="95"/>
      <c r="L1321" s="95"/>
      <c r="M1321" s="95"/>
      <c r="N1321" s="81"/>
      <c r="O1321" s="81"/>
      <c r="P1321" s="96"/>
      <c r="Q1321" s="81"/>
      <c r="S1321" s="84"/>
      <c r="T1321" s="84"/>
      <c r="U1321" s="80"/>
      <c r="V1321" s="80"/>
      <c r="W1321" s="80"/>
      <c r="X1321" s="84"/>
      <c r="Y1321" s="81"/>
      <c r="Z1321" s="81"/>
      <c r="AA1321" s="81"/>
    </row>
    <row r="1322" spans="1:27" s="44" customFormat="1" x14ac:dyDescent="0.25">
      <c r="A1322" s="91"/>
      <c r="B1322" s="92"/>
      <c r="C1322" s="110"/>
      <c r="D1322" s="111"/>
      <c r="E1322" s="112"/>
      <c r="F1322" s="81"/>
      <c r="G1322" s="95"/>
      <c r="H1322" s="95"/>
      <c r="I1322" s="95"/>
      <c r="J1322" s="95"/>
      <c r="K1322" s="95"/>
      <c r="L1322" s="95"/>
      <c r="M1322" s="95"/>
      <c r="N1322" s="81"/>
      <c r="O1322" s="81"/>
      <c r="P1322" s="96"/>
      <c r="Q1322" s="81"/>
      <c r="S1322" s="84"/>
      <c r="T1322" s="84"/>
      <c r="U1322" s="80"/>
      <c r="V1322" s="80"/>
      <c r="W1322" s="80"/>
      <c r="X1322" s="84"/>
      <c r="Y1322" s="81"/>
      <c r="Z1322" s="81"/>
      <c r="AA1322" s="81"/>
    </row>
    <row r="1323" spans="1:27" s="44" customFormat="1" x14ac:dyDescent="0.25">
      <c r="A1323" s="91"/>
      <c r="B1323" s="92"/>
      <c r="C1323" s="110"/>
      <c r="D1323" s="111"/>
      <c r="E1323" s="112"/>
      <c r="F1323" s="81"/>
      <c r="G1323" s="95"/>
      <c r="H1323" s="95"/>
      <c r="I1323" s="95"/>
      <c r="J1323" s="95"/>
      <c r="K1323" s="95"/>
      <c r="L1323" s="95"/>
      <c r="M1323" s="95"/>
      <c r="N1323" s="81"/>
      <c r="O1323" s="81"/>
      <c r="P1323" s="96"/>
      <c r="Q1323" s="81"/>
      <c r="S1323" s="84"/>
      <c r="T1323" s="84"/>
      <c r="U1323" s="80"/>
      <c r="V1323" s="80"/>
      <c r="W1323" s="80"/>
      <c r="X1323" s="84"/>
      <c r="Y1323" s="81"/>
      <c r="Z1323" s="81"/>
      <c r="AA1323" s="81"/>
    </row>
    <row r="1324" spans="1:27" s="44" customFormat="1" x14ac:dyDescent="0.25">
      <c r="A1324" s="91"/>
      <c r="B1324" s="92"/>
      <c r="C1324" s="110"/>
      <c r="D1324" s="111"/>
      <c r="E1324" s="112"/>
      <c r="F1324" s="81"/>
      <c r="G1324" s="95"/>
      <c r="H1324" s="95"/>
      <c r="I1324" s="95"/>
      <c r="J1324" s="95"/>
      <c r="K1324" s="95"/>
      <c r="L1324" s="95"/>
      <c r="M1324" s="95"/>
      <c r="N1324" s="81"/>
      <c r="O1324" s="81"/>
      <c r="P1324" s="96"/>
      <c r="Q1324" s="81"/>
      <c r="S1324" s="84"/>
      <c r="T1324" s="84"/>
      <c r="U1324" s="80"/>
      <c r="V1324" s="80"/>
      <c r="W1324" s="80"/>
      <c r="X1324" s="84"/>
      <c r="Y1324" s="81"/>
      <c r="Z1324" s="81"/>
      <c r="AA1324" s="81"/>
    </row>
    <row r="1325" spans="1:27" s="44" customFormat="1" x14ac:dyDescent="0.25">
      <c r="A1325" s="91"/>
      <c r="B1325" s="92"/>
      <c r="C1325" s="110"/>
      <c r="D1325" s="111"/>
      <c r="E1325" s="113"/>
      <c r="F1325" s="81"/>
      <c r="G1325" s="95"/>
      <c r="H1325" s="95"/>
      <c r="I1325" s="95"/>
      <c r="J1325" s="95"/>
      <c r="K1325" s="95"/>
      <c r="L1325" s="95"/>
      <c r="M1325" s="95"/>
      <c r="N1325" s="81"/>
      <c r="O1325" s="81"/>
      <c r="P1325" s="96"/>
      <c r="Q1325" s="81"/>
      <c r="S1325" s="84"/>
      <c r="T1325" s="84"/>
      <c r="U1325" s="80"/>
      <c r="V1325" s="80"/>
      <c r="W1325" s="80"/>
      <c r="X1325" s="84"/>
      <c r="Y1325" s="81"/>
      <c r="Z1325" s="81"/>
      <c r="AA1325" s="81"/>
    </row>
    <row r="1326" spans="1:27" s="44" customFormat="1" x14ac:dyDescent="0.25">
      <c r="A1326" s="91"/>
      <c r="B1326" s="92"/>
      <c r="C1326" s="110"/>
      <c r="D1326" s="111"/>
      <c r="E1326" s="113"/>
      <c r="F1326" s="81"/>
      <c r="G1326" s="95"/>
      <c r="H1326" s="95"/>
      <c r="I1326" s="95"/>
      <c r="J1326" s="95"/>
      <c r="K1326" s="95"/>
      <c r="L1326" s="95"/>
      <c r="M1326" s="95"/>
      <c r="N1326" s="81"/>
      <c r="O1326" s="81"/>
      <c r="P1326" s="96"/>
      <c r="Q1326" s="81"/>
      <c r="S1326" s="84"/>
      <c r="T1326" s="84"/>
      <c r="U1326" s="80"/>
      <c r="V1326" s="80"/>
      <c r="W1326" s="80"/>
      <c r="X1326" s="84"/>
      <c r="Y1326" s="81"/>
      <c r="Z1326" s="81"/>
      <c r="AA1326" s="81"/>
    </row>
    <row r="1327" spans="1:27" s="44" customFormat="1" x14ac:dyDescent="0.25">
      <c r="A1327" s="111"/>
      <c r="B1327" s="111"/>
      <c r="C1327" s="110"/>
      <c r="D1327" s="111"/>
      <c r="E1327" s="113"/>
      <c r="F1327" s="81"/>
      <c r="G1327" s="95"/>
      <c r="H1327" s="95"/>
      <c r="I1327" s="95"/>
      <c r="J1327" s="95"/>
      <c r="K1327" s="95"/>
      <c r="L1327" s="95"/>
      <c r="M1327" s="95"/>
      <c r="N1327" s="81"/>
      <c r="O1327" s="81"/>
      <c r="P1327" s="96"/>
      <c r="Q1327" s="81"/>
      <c r="S1327" s="84"/>
      <c r="T1327" s="84"/>
      <c r="U1327" s="80"/>
      <c r="V1327" s="80"/>
      <c r="W1327" s="80"/>
      <c r="X1327" s="84"/>
      <c r="Y1327" s="81"/>
      <c r="Z1327" s="81"/>
      <c r="AA1327" s="81"/>
    </row>
    <row r="1328" spans="1:27" s="44" customFormat="1" x14ac:dyDescent="0.25">
      <c r="A1328" s="111"/>
      <c r="B1328" s="111"/>
      <c r="C1328" s="110"/>
      <c r="D1328" s="111"/>
      <c r="E1328" s="113"/>
      <c r="F1328" s="81"/>
      <c r="G1328" s="95"/>
      <c r="H1328" s="95"/>
      <c r="I1328" s="95"/>
      <c r="J1328" s="95"/>
      <c r="K1328" s="95"/>
      <c r="L1328" s="95"/>
      <c r="M1328" s="95"/>
      <c r="N1328" s="81"/>
      <c r="O1328" s="81"/>
      <c r="P1328" s="96"/>
      <c r="Q1328" s="81"/>
      <c r="S1328" s="84"/>
      <c r="T1328" s="84"/>
      <c r="U1328" s="80"/>
      <c r="V1328" s="80"/>
      <c r="W1328" s="80"/>
      <c r="X1328" s="84"/>
      <c r="Y1328" s="81"/>
      <c r="Z1328" s="81"/>
      <c r="AA1328" s="81"/>
    </row>
    <row r="1329" spans="1:27" s="44" customFormat="1" x14ac:dyDescent="0.25">
      <c r="A1329" s="111"/>
      <c r="B1329" s="111"/>
      <c r="C1329" s="110"/>
      <c r="D1329" s="111"/>
      <c r="E1329" s="113"/>
      <c r="F1329" s="81"/>
      <c r="G1329" s="95"/>
      <c r="H1329" s="95"/>
      <c r="I1329" s="95"/>
      <c r="J1329" s="95"/>
      <c r="K1329" s="95"/>
      <c r="L1329" s="95"/>
      <c r="M1329" s="95"/>
      <c r="N1329" s="81"/>
      <c r="O1329" s="81"/>
      <c r="P1329" s="96"/>
      <c r="Q1329" s="81"/>
      <c r="S1329" s="84"/>
      <c r="T1329" s="84"/>
      <c r="U1329" s="80"/>
      <c r="V1329" s="80"/>
      <c r="W1329" s="80"/>
      <c r="X1329" s="84"/>
      <c r="Y1329" s="81"/>
      <c r="Z1329" s="81"/>
      <c r="AA1329" s="81"/>
    </row>
    <row r="1330" spans="1:27" s="44" customFormat="1" x14ac:dyDescent="0.25">
      <c r="A1330" s="111"/>
      <c r="B1330" s="111"/>
      <c r="C1330" s="110"/>
      <c r="D1330" s="111"/>
      <c r="E1330" s="113"/>
      <c r="F1330" s="81"/>
      <c r="G1330" s="95"/>
      <c r="H1330" s="95"/>
      <c r="I1330" s="95"/>
      <c r="J1330" s="95"/>
      <c r="K1330" s="95"/>
      <c r="L1330" s="95"/>
      <c r="M1330" s="95"/>
      <c r="N1330" s="81"/>
      <c r="O1330" s="81"/>
      <c r="P1330" s="96"/>
      <c r="Q1330" s="81"/>
      <c r="S1330" s="84"/>
      <c r="T1330" s="84"/>
      <c r="U1330" s="80"/>
      <c r="V1330" s="80"/>
      <c r="W1330" s="80"/>
      <c r="X1330" s="84"/>
      <c r="Y1330" s="81"/>
      <c r="Z1330" s="81"/>
      <c r="AA1330" s="81"/>
    </row>
    <row r="1331" spans="1:27" s="44" customFormat="1" x14ac:dyDescent="0.25">
      <c r="A1331" s="111"/>
      <c r="B1331" s="111"/>
      <c r="C1331" s="110"/>
      <c r="D1331" s="111"/>
      <c r="E1331" s="113"/>
      <c r="F1331" s="81"/>
      <c r="G1331" s="95"/>
      <c r="H1331" s="95"/>
      <c r="I1331" s="95"/>
      <c r="J1331" s="95"/>
      <c r="K1331" s="95"/>
      <c r="L1331" s="95"/>
      <c r="M1331" s="95"/>
      <c r="N1331" s="81"/>
      <c r="O1331" s="81"/>
      <c r="P1331" s="96"/>
      <c r="Q1331" s="81"/>
      <c r="S1331" s="84"/>
      <c r="T1331" s="84"/>
      <c r="U1331" s="80"/>
      <c r="V1331" s="80"/>
      <c r="W1331" s="80"/>
      <c r="X1331" s="84"/>
      <c r="Y1331" s="81"/>
      <c r="Z1331" s="81"/>
      <c r="AA1331" s="81"/>
    </row>
    <row r="1332" spans="1:27" s="44" customFormat="1" x14ac:dyDescent="0.25">
      <c r="A1332" s="111"/>
      <c r="B1332" s="111"/>
      <c r="C1332" s="110"/>
      <c r="D1332" s="111"/>
      <c r="E1332" s="113"/>
      <c r="F1332" s="81"/>
      <c r="G1332" s="95"/>
      <c r="H1332" s="95"/>
      <c r="I1332" s="95"/>
      <c r="J1332" s="95"/>
      <c r="K1332" s="95"/>
      <c r="L1332" s="95"/>
      <c r="M1332" s="95"/>
      <c r="N1332" s="81"/>
      <c r="O1332" s="81"/>
      <c r="P1332" s="96"/>
      <c r="Q1332" s="81"/>
      <c r="S1332" s="84"/>
      <c r="T1332" s="84"/>
      <c r="U1332" s="80"/>
      <c r="V1332" s="80"/>
      <c r="W1332" s="80"/>
      <c r="X1332" s="84"/>
      <c r="Y1332" s="81"/>
      <c r="Z1332" s="81"/>
      <c r="AA1332" s="81"/>
    </row>
    <row r="1333" spans="1:27" s="44" customFormat="1" x14ac:dyDescent="0.25">
      <c r="A1333" s="111"/>
      <c r="B1333" s="111"/>
      <c r="C1333" s="110"/>
      <c r="D1333" s="111"/>
      <c r="E1333" s="113"/>
      <c r="F1333" s="81"/>
      <c r="G1333" s="95"/>
      <c r="H1333" s="95"/>
      <c r="I1333" s="95"/>
      <c r="J1333" s="95"/>
      <c r="K1333" s="95"/>
      <c r="L1333" s="95"/>
      <c r="M1333" s="95"/>
      <c r="N1333" s="81"/>
      <c r="O1333" s="81"/>
      <c r="P1333" s="96"/>
      <c r="Q1333" s="81"/>
      <c r="S1333" s="84"/>
      <c r="T1333" s="84"/>
      <c r="U1333" s="80"/>
      <c r="V1333" s="80"/>
      <c r="W1333" s="80"/>
      <c r="X1333" s="84"/>
      <c r="Y1333" s="81"/>
      <c r="Z1333" s="81"/>
      <c r="AA1333" s="81"/>
    </row>
    <row r="1334" spans="1:27" s="44" customFormat="1" x14ac:dyDescent="0.25">
      <c r="A1334" s="111"/>
      <c r="B1334" s="111"/>
      <c r="C1334" s="110"/>
      <c r="D1334" s="111"/>
      <c r="E1334" s="113"/>
      <c r="F1334" s="81"/>
      <c r="G1334" s="95"/>
      <c r="H1334" s="95"/>
      <c r="I1334" s="95"/>
      <c r="J1334" s="95"/>
      <c r="K1334" s="95"/>
      <c r="L1334" s="95"/>
      <c r="M1334" s="95"/>
      <c r="N1334" s="81"/>
      <c r="O1334" s="81"/>
      <c r="P1334" s="96"/>
      <c r="Q1334" s="81"/>
      <c r="S1334" s="84"/>
      <c r="T1334" s="84"/>
      <c r="U1334" s="80"/>
      <c r="V1334" s="80"/>
      <c r="W1334" s="80"/>
      <c r="X1334" s="84"/>
      <c r="Y1334" s="81"/>
      <c r="Z1334" s="81"/>
      <c r="AA1334" s="81"/>
    </row>
    <row r="1335" spans="1:27" s="44" customFormat="1" x14ac:dyDescent="0.25">
      <c r="A1335" s="111"/>
      <c r="B1335" s="111"/>
      <c r="C1335" s="110"/>
      <c r="D1335" s="111"/>
      <c r="E1335" s="113"/>
      <c r="F1335" s="81"/>
      <c r="G1335" s="95"/>
      <c r="H1335" s="95"/>
      <c r="I1335" s="95"/>
      <c r="J1335" s="95"/>
      <c r="K1335" s="95"/>
      <c r="L1335" s="95"/>
      <c r="M1335" s="95"/>
      <c r="N1335" s="81"/>
      <c r="O1335" s="81"/>
      <c r="P1335" s="96"/>
      <c r="Q1335" s="81"/>
      <c r="S1335" s="84"/>
      <c r="T1335" s="84"/>
      <c r="U1335" s="80"/>
      <c r="V1335" s="80"/>
      <c r="W1335" s="80"/>
      <c r="X1335" s="84"/>
      <c r="Y1335" s="81"/>
      <c r="Z1335" s="81"/>
      <c r="AA1335" s="81"/>
    </row>
    <row r="1336" spans="1:27" s="44" customFormat="1" x14ac:dyDescent="0.25">
      <c r="A1336" s="111"/>
      <c r="B1336" s="111"/>
      <c r="C1336" s="110"/>
      <c r="D1336" s="111"/>
      <c r="E1336" s="113"/>
      <c r="F1336" s="81"/>
      <c r="G1336" s="95"/>
      <c r="H1336" s="95"/>
      <c r="I1336" s="95"/>
      <c r="J1336" s="95"/>
      <c r="K1336" s="95"/>
      <c r="L1336" s="95"/>
      <c r="M1336" s="95"/>
      <c r="N1336" s="81"/>
      <c r="O1336" s="81"/>
      <c r="P1336" s="96"/>
      <c r="Q1336" s="81"/>
      <c r="S1336" s="84"/>
      <c r="T1336" s="84"/>
      <c r="U1336" s="80"/>
      <c r="V1336" s="80"/>
      <c r="W1336" s="80"/>
      <c r="X1336" s="84"/>
      <c r="Y1336" s="81"/>
      <c r="Z1336" s="81"/>
      <c r="AA1336" s="81"/>
    </row>
    <row r="1337" spans="1:27" s="44" customFormat="1" x14ac:dyDescent="0.25">
      <c r="A1337" s="111"/>
      <c r="B1337" s="111"/>
      <c r="C1337" s="110"/>
      <c r="D1337" s="111"/>
      <c r="E1337" s="113"/>
      <c r="F1337" s="81"/>
      <c r="G1337" s="95"/>
      <c r="H1337" s="95"/>
      <c r="I1337" s="95"/>
      <c r="J1337" s="95"/>
      <c r="K1337" s="95"/>
      <c r="L1337" s="95"/>
      <c r="M1337" s="95"/>
      <c r="N1337" s="81"/>
      <c r="O1337" s="81"/>
      <c r="P1337" s="96"/>
      <c r="Q1337" s="81"/>
      <c r="S1337" s="84"/>
      <c r="T1337" s="84"/>
      <c r="U1337" s="80"/>
      <c r="V1337" s="80"/>
      <c r="W1337" s="80"/>
      <c r="X1337" s="84"/>
      <c r="Y1337" s="81"/>
      <c r="Z1337" s="81"/>
      <c r="AA1337" s="81"/>
    </row>
    <row r="1338" spans="1:27" s="44" customFormat="1" x14ac:dyDescent="0.25">
      <c r="A1338" s="111"/>
      <c r="B1338" s="111"/>
      <c r="C1338" s="110"/>
      <c r="D1338" s="111"/>
      <c r="E1338" s="113"/>
      <c r="F1338" s="81"/>
      <c r="G1338" s="95"/>
      <c r="H1338" s="95"/>
      <c r="I1338" s="95"/>
      <c r="J1338" s="95"/>
      <c r="K1338" s="95"/>
      <c r="L1338" s="95"/>
      <c r="M1338" s="95"/>
      <c r="N1338" s="81"/>
      <c r="O1338" s="81"/>
      <c r="P1338" s="96"/>
      <c r="Q1338" s="81"/>
      <c r="S1338" s="84"/>
      <c r="T1338" s="84"/>
      <c r="U1338" s="80"/>
      <c r="V1338" s="80"/>
      <c r="W1338" s="80"/>
      <c r="X1338" s="84"/>
      <c r="Y1338" s="81"/>
      <c r="Z1338" s="81"/>
      <c r="AA1338" s="81"/>
    </row>
    <row r="1339" spans="1:27" s="44" customFormat="1" x14ac:dyDescent="0.25">
      <c r="A1339" s="111"/>
      <c r="B1339" s="111"/>
      <c r="C1339" s="110"/>
      <c r="D1339" s="111"/>
      <c r="E1339" s="113"/>
      <c r="F1339" s="81"/>
      <c r="G1339" s="95"/>
      <c r="H1339" s="95"/>
      <c r="I1339" s="95"/>
      <c r="J1339" s="95"/>
      <c r="K1339" s="95"/>
      <c r="L1339" s="95"/>
      <c r="M1339" s="95"/>
      <c r="N1339" s="81"/>
      <c r="O1339" s="81"/>
      <c r="P1339" s="96"/>
      <c r="Q1339" s="81"/>
      <c r="S1339" s="84"/>
      <c r="T1339" s="84"/>
      <c r="U1339" s="80"/>
      <c r="V1339" s="80"/>
      <c r="W1339" s="80"/>
      <c r="X1339" s="84"/>
      <c r="Y1339" s="81"/>
      <c r="Z1339" s="81"/>
      <c r="AA1339" s="81"/>
    </row>
    <row r="1340" spans="1:27" s="44" customFormat="1" x14ac:dyDescent="0.25">
      <c r="A1340" s="111"/>
      <c r="B1340" s="111"/>
      <c r="C1340" s="110"/>
      <c r="D1340" s="111"/>
      <c r="E1340" s="113"/>
      <c r="F1340" s="81"/>
      <c r="G1340" s="95"/>
      <c r="H1340" s="95"/>
      <c r="I1340" s="95"/>
      <c r="J1340" s="95"/>
      <c r="K1340" s="95"/>
      <c r="L1340" s="95"/>
      <c r="M1340" s="95"/>
      <c r="N1340" s="81"/>
      <c r="O1340" s="81"/>
      <c r="P1340" s="96"/>
      <c r="Q1340" s="81"/>
      <c r="S1340" s="84"/>
      <c r="T1340" s="84"/>
      <c r="U1340" s="80"/>
      <c r="V1340" s="80"/>
      <c r="W1340" s="80"/>
      <c r="X1340" s="84"/>
      <c r="Y1340" s="81"/>
      <c r="Z1340" s="81"/>
      <c r="AA1340" s="81"/>
    </row>
    <row r="1341" spans="1:27" s="44" customFormat="1" x14ac:dyDescent="0.25">
      <c r="A1341" s="111"/>
      <c r="B1341" s="111"/>
      <c r="C1341" s="110"/>
      <c r="D1341" s="111"/>
      <c r="E1341" s="113"/>
      <c r="F1341" s="81"/>
      <c r="G1341" s="95"/>
      <c r="H1341" s="95"/>
      <c r="I1341" s="95"/>
      <c r="J1341" s="95"/>
      <c r="K1341" s="95"/>
      <c r="L1341" s="95"/>
      <c r="M1341" s="95"/>
      <c r="N1341" s="81"/>
      <c r="O1341" s="81"/>
      <c r="P1341" s="96"/>
      <c r="Q1341" s="81"/>
      <c r="S1341" s="84"/>
      <c r="T1341" s="84"/>
      <c r="U1341" s="80"/>
      <c r="V1341" s="80"/>
      <c r="W1341" s="80"/>
      <c r="X1341" s="84"/>
      <c r="Y1341" s="81"/>
      <c r="Z1341" s="81"/>
      <c r="AA1341" s="81"/>
    </row>
    <row r="1342" spans="1:27" s="44" customFormat="1" x14ac:dyDescent="0.25">
      <c r="A1342" s="111"/>
      <c r="B1342" s="111"/>
      <c r="C1342" s="110"/>
      <c r="D1342" s="111"/>
      <c r="E1342" s="113"/>
      <c r="F1342" s="81"/>
      <c r="G1342" s="95"/>
      <c r="H1342" s="95"/>
      <c r="I1342" s="95"/>
      <c r="J1342" s="95"/>
      <c r="K1342" s="95"/>
      <c r="L1342" s="95"/>
      <c r="M1342" s="95"/>
      <c r="N1342" s="81"/>
      <c r="O1342" s="81"/>
      <c r="P1342" s="96"/>
      <c r="Q1342" s="81"/>
      <c r="S1342" s="84"/>
      <c r="T1342" s="84"/>
      <c r="U1342" s="80"/>
      <c r="V1342" s="80"/>
      <c r="W1342" s="80"/>
      <c r="X1342" s="84"/>
      <c r="Y1342" s="81"/>
      <c r="Z1342" s="81"/>
      <c r="AA1342" s="81"/>
    </row>
    <row r="1343" spans="1:27" s="44" customFormat="1" x14ac:dyDescent="0.25">
      <c r="A1343" s="111"/>
      <c r="B1343" s="111"/>
      <c r="C1343" s="110"/>
      <c r="D1343" s="111"/>
      <c r="E1343" s="113"/>
      <c r="F1343" s="81"/>
      <c r="G1343" s="95"/>
      <c r="H1343" s="95"/>
      <c r="I1343" s="95"/>
      <c r="J1343" s="95"/>
      <c r="K1343" s="95"/>
      <c r="L1343" s="95"/>
      <c r="M1343" s="95"/>
      <c r="N1343" s="81"/>
      <c r="O1343" s="81"/>
      <c r="P1343" s="96"/>
      <c r="Q1343" s="81"/>
      <c r="S1343" s="84"/>
      <c r="T1343" s="84"/>
      <c r="U1343" s="80"/>
      <c r="V1343" s="80"/>
      <c r="W1343" s="80"/>
      <c r="X1343" s="84"/>
      <c r="Y1343" s="81"/>
      <c r="Z1343" s="81"/>
      <c r="AA1343" s="81"/>
    </row>
    <row r="1344" spans="1:27" s="44" customFormat="1" x14ac:dyDescent="0.25">
      <c r="A1344" s="111"/>
      <c r="B1344" s="111"/>
      <c r="C1344" s="110"/>
      <c r="D1344" s="111"/>
      <c r="E1344" s="113"/>
      <c r="F1344" s="81"/>
      <c r="G1344" s="95"/>
      <c r="H1344" s="95"/>
      <c r="I1344" s="95"/>
      <c r="J1344" s="95"/>
      <c r="K1344" s="95"/>
      <c r="L1344" s="95"/>
      <c r="M1344" s="95"/>
      <c r="N1344" s="81"/>
      <c r="O1344" s="81"/>
      <c r="P1344" s="96"/>
      <c r="Q1344" s="81"/>
      <c r="S1344" s="84"/>
      <c r="T1344" s="84"/>
      <c r="U1344" s="80"/>
      <c r="V1344" s="80"/>
      <c r="W1344" s="80"/>
      <c r="X1344" s="84"/>
      <c r="Y1344" s="81"/>
      <c r="Z1344" s="81"/>
      <c r="AA1344" s="81"/>
    </row>
    <row r="1345" spans="1:27" s="44" customFormat="1" x14ac:dyDescent="0.25">
      <c r="A1345" s="111"/>
      <c r="B1345" s="111"/>
      <c r="C1345" s="110"/>
      <c r="D1345" s="111"/>
      <c r="E1345" s="113"/>
      <c r="F1345" s="81"/>
      <c r="G1345" s="95"/>
      <c r="H1345" s="95"/>
      <c r="I1345" s="95"/>
      <c r="J1345" s="95"/>
      <c r="K1345" s="95"/>
      <c r="L1345" s="95"/>
      <c r="M1345" s="95"/>
      <c r="N1345" s="81"/>
      <c r="O1345" s="81"/>
      <c r="P1345" s="96"/>
      <c r="Q1345" s="81"/>
      <c r="S1345" s="84"/>
      <c r="T1345" s="84"/>
      <c r="U1345" s="80"/>
      <c r="V1345" s="80"/>
      <c r="W1345" s="80"/>
      <c r="X1345" s="84"/>
      <c r="Y1345" s="81"/>
      <c r="Z1345" s="81"/>
      <c r="AA1345" s="81"/>
    </row>
    <row r="1346" spans="1:27" s="44" customFormat="1" x14ac:dyDescent="0.25">
      <c r="A1346" s="111"/>
      <c r="B1346" s="111"/>
      <c r="C1346" s="110"/>
      <c r="D1346" s="111"/>
      <c r="E1346" s="113"/>
      <c r="F1346" s="81"/>
      <c r="G1346" s="95"/>
      <c r="H1346" s="95"/>
      <c r="I1346" s="95"/>
      <c r="J1346" s="95"/>
      <c r="K1346" s="95"/>
      <c r="L1346" s="95"/>
      <c r="M1346" s="95"/>
      <c r="N1346" s="81"/>
      <c r="O1346" s="81"/>
      <c r="P1346" s="96"/>
      <c r="Q1346" s="81"/>
      <c r="S1346" s="84"/>
      <c r="T1346" s="84"/>
      <c r="U1346" s="80"/>
      <c r="V1346" s="80"/>
      <c r="W1346" s="80"/>
      <c r="X1346" s="84"/>
      <c r="Y1346" s="81"/>
      <c r="Z1346" s="81"/>
      <c r="AA1346" s="81"/>
    </row>
    <row r="1347" spans="1:27" s="44" customFormat="1" x14ac:dyDescent="0.25">
      <c r="A1347" s="111"/>
      <c r="B1347" s="111"/>
      <c r="C1347" s="110"/>
      <c r="D1347" s="111"/>
      <c r="E1347" s="113"/>
      <c r="F1347" s="81"/>
      <c r="G1347" s="95"/>
      <c r="H1347" s="95"/>
      <c r="I1347" s="95"/>
      <c r="J1347" s="95"/>
      <c r="K1347" s="95"/>
      <c r="L1347" s="95"/>
      <c r="M1347" s="95"/>
      <c r="N1347" s="81"/>
      <c r="O1347" s="81"/>
      <c r="P1347" s="96"/>
      <c r="Q1347" s="81"/>
      <c r="S1347" s="84"/>
      <c r="T1347" s="84"/>
      <c r="U1347" s="80"/>
      <c r="V1347" s="80"/>
      <c r="W1347" s="80"/>
      <c r="X1347" s="84"/>
      <c r="Y1347" s="81"/>
      <c r="Z1347" s="81"/>
      <c r="AA1347" s="81"/>
    </row>
    <row r="1348" spans="1:27" s="44" customFormat="1" x14ac:dyDescent="0.25">
      <c r="A1348" s="111"/>
      <c r="B1348" s="111"/>
      <c r="C1348" s="110"/>
      <c r="D1348" s="111"/>
      <c r="E1348" s="113"/>
      <c r="F1348" s="81"/>
      <c r="G1348" s="95"/>
      <c r="H1348" s="95"/>
      <c r="I1348" s="95"/>
      <c r="J1348" s="95"/>
      <c r="K1348" s="95"/>
      <c r="L1348" s="95"/>
      <c r="M1348" s="95"/>
      <c r="N1348" s="81"/>
      <c r="O1348" s="81"/>
      <c r="P1348" s="96"/>
      <c r="Q1348" s="81"/>
      <c r="S1348" s="84"/>
      <c r="T1348" s="84"/>
      <c r="U1348" s="80"/>
      <c r="V1348" s="80"/>
      <c r="W1348" s="80"/>
      <c r="X1348" s="84"/>
      <c r="Y1348" s="81"/>
      <c r="Z1348" s="81"/>
      <c r="AA1348" s="81"/>
    </row>
    <row r="1349" spans="1:27" s="44" customFormat="1" x14ac:dyDescent="0.25">
      <c r="A1349" s="111"/>
      <c r="B1349" s="111"/>
      <c r="C1349" s="110"/>
      <c r="D1349" s="111"/>
      <c r="E1349" s="113"/>
      <c r="F1349" s="81"/>
      <c r="G1349" s="95"/>
      <c r="H1349" s="95"/>
      <c r="I1349" s="95"/>
      <c r="J1349" s="95"/>
      <c r="K1349" s="95"/>
      <c r="L1349" s="95"/>
      <c r="M1349" s="95"/>
      <c r="N1349" s="81"/>
      <c r="O1349" s="81"/>
      <c r="P1349" s="96"/>
      <c r="Q1349" s="81"/>
      <c r="S1349" s="84"/>
      <c r="T1349" s="84"/>
      <c r="U1349" s="80"/>
      <c r="V1349" s="80"/>
      <c r="W1349" s="80"/>
      <c r="X1349" s="84"/>
      <c r="Y1349" s="81"/>
      <c r="Z1349" s="81"/>
      <c r="AA1349" s="81"/>
    </row>
    <row r="1350" spans="1:27" s="44" customFormat="1" x14ac:dyDescent="0.25">
      <c r="A1350" s="111"/>
      <c r="B1350" s="111"/>
      <c r="C1350" s="110"/>
      <c r="D1350" s="111"/>
      <c r="E1350" s="113"/>
      <c r="F1350" s="81"/>
      <c r="G1350" s="95"/>
      <c r="H1350" s="95"/>
      <c r="I1350" s="95"/>
      <c r="J1350" s="95"/>
      <c r="K1350" s="95"/>
      <c r="L1350" s="95"/>
      <c r="M1350" s="95"/>
      <c r="N1350" s="81"/>
      <c r="O1350" s="81"/>
      <c r="P1350" s="96"/>
      <c r="Q1350" s="81"/>
      <c r="S1350" s="84"/>
      <c r="T1350" s="84"/>
      <c r="U1350" s="80"/>
      <c r="V1350" s="80"/>
      <c r="W1350" s="80"/>
      <c r="X1350" s="84"/>
      <c r="Y1350" s="81"/>
      <c r="Z1350" s="81"/>
      <c r="AA1350" s="81"/>
    </row>
    <row r="1351" spans="1:27" s="44" customFormat="1" x14ac:dyDescent="0.25">
      <c r="A1351" s="111"/>
      <c r="B1351" s="111"/>
      <c r="C1351" s="110"/>
      <c r="D1351" s="111"/>
      <c r="E1351" s="113"/>
      <c r="F1351" s="81"/>
      <c r="G1351" s="95"/>
      <c r="H1351" s="95"/>
      <c r="I1351" s="95"/>
      <c r="J1351" s="95"/>
      <c r="K1351" s="95"/>
      <c r="L1351" s="95"/>
      <c r="M1351" s="95"/>
      <c r="N1351" s="81"/>
      <c r="O1351" s="81"/>
      <c r="P1351" s="96"/>
      <c r="Q1351" s="81"/>
      <c r="S1351" s="84"/>
      <c r="T1351" s="84"/>
      <c r="U1351" s="80"/>
      <c r="V1351" s="80"/>
      <c r="W1351" s="80"/>
      <c r="X1351" s="84"/>
      <c r="Y1351" s="81"/>
      <c r="Z1351" s="81"/>
      <c r="AA1351" s="81"/>
    </row>
    <row r="1352" spans="1:27" s="44" customFormat="1" x14ac:dyDescent="0.25">
      <c r="A1352" s="111"/>
      <c r="B1352" s="111"/>
      <c r="C1352" s="110"/>
      <c r="D1352" s="111"/>
      <c r="E1352" s="113"/>
      <c r="F1352" s="81"/>
      <c r="G1352" s="95"/>
      <c r="H1352" s="95"/>
      <c r="I1352" s="95"/>
      <c r="J1352" s="95"/>
      <c r="K1352" s="95"/>
      <c r="L1352" s="95"/>
      <c r="M1352" s="95"/>
      <c r="N1352" s="81"/>
      <c r="O1352" s="81"/>
      <c r="P1352" s="96"/>
      <c r="Q1352" s="81"/>
      <c r="S1352" s="84"/>
      <c r="T1352" s="84"/>
      <c r="U1352" s="80"/>
      <c r="V1352" s="80"/>
      <c r="W1352" s="80"/>
      <c r="X1352" s="84"/>
      <c r="Y1352" s="81"/>
      <c r="Z1352" s="81"/>
      <c r="AA1352" s="81"/>
    </row>
    <row r="1353" spans="1:27" s="44" customFormat="1" x14ac:dyDescent="0.25">
      <c r="A1353" s="111"/>
      <c r="B1353" s="111"/>
      <c r="C1353" s="110"/>
      <c r="D1353" s="111"/>
      <c r="E1353" s="113"/>
      <c r="F1353" s="81"/>
      <c r="G1353" s="95"/>
      <c r="H1353" s="95"/>
      <c r="I1353" s="95"/>
      <c r="J1353" s="95"/>
      <c r="K1353" s="95"/>
      <c r="L1353" s="95"/>
      <c r="M1353" s="95"/>
      <c r="N1353" s="81"/>
      <c r="O1353" s="81"/>
      <c r="P1353" s="96"/>
      <c r="Q1353" s="81"/>
      <c r="S1353" s="84"/>
      <c r="T1353" s="84"/>
      <c r="U1353" s="80"/>
      <c r="V1353" s="80"/>
      <c r="W1353" s="80"/>
      <c r="X1353" s="84"/>
      <c r="Y1353" s="81"/>
      <c r="Z1353" s="81"/>
      <c r="AA1353" s="81"/>
    </row>
    <row r="1354" spans="1:27" s="44" customFormat="1" x14ac:dyDescent="0.25">
      <c r="A1354" s="111"/>
      <c r="B1354" s="111"/>
      <c r="C1354" s="110"/>
      <c r="D1354" s="111"/>
      <c r="E1354" s="113"/>
      <c r="F1354" s="81"/>
      <c r="G1354" s="95"/>
      <c r="H1354" s="95"/>
      <c r="I1354" s="95"/>
      <c r="J1354" s="95"/>
      <c r="K1354" s="95"/>
      <c r="L1354" s="95"/>
      <c r="M1354" s="95"/>
      <c r="N1354" s="81"/>
      <c r="O1354" s="81"/>
      <c r="P1354" s="96"/>
      <c r="Q1354" s="81"/>
      <c r="S1354" s="84"/>
      <c r="T1354" s="84"/>
      <c r="U1354" s="80"/>
      <c r="V1354" s="80"/>
      <c r="W1354" s="80"/>
      <c r="X1354" s="84"/>
      <c r="Y1354" s="81"/>
      <c r="Z1354" s="81"/>
      <c r="AA1354" s="81"/>
    </row>
    <row r="1355" spans="1:27" s="44" customFormat="1" x14ac:dyDescent="0.25">
      <c r="A1355" s="111"/>
      <c r="B1355" s="111"/>
      <c r="C1355" s="110"/>
      <c r="D1355" s="111"/>
      <c r="E1355" s="113"/>
      <c r="F1355" s="81"/>
      <c r="G1355" s="95"/>
      <c r="H1355" s="95"/>
      <c r="I1355" s="95"/>
      <c r="J1355" s="95"/>
      <c r="K1355" s="95"/>
      <c r="L1355" s="95"/>
      <c r="M1355" s="95"/>
      <c r="N1355" s="81"/>
      <c r="O1355" s="81"/>
      <c r="P1355" s="96"/>
      <c r="Q1355" s="81"/>
      <c r="S1355" s="84"/>
      <c r="T1355" s="84"/>
      <c r="U1355" s="80"/>
      <c r="V1355" s="80"/>
      <c r="W1355" s="80"/>
      <c r="X1355" s="84"/>
      <c r="Y1355" s="81"/>
      <c r="Z1355" s="81"/>
      <c r="AA1355" s="81"/>
    </row>
    <row r="1356" spans="1:27" s="44" customFormat="1" x14ac:dyDescent="0.25">
      <c r="A1356" s="111"/>
      <c r="B1356" s="111"/>
      <c r="C1356" s="110"/>
      <c r="D1356" s="111"/>
      <c r="E1356" s="113"/>
      <c r="F1356" s="81"/>
      <c r="G1356" s="95"/>
      <c r="H1356" s="95"/>
      <c r="I1356" s="95"/>
      <c r="J1356" s="95"/>
      <c r="K1356" s="95"/>
      <c r="L1356" s="95"/>
      <c r="M1356" s="95"/>
      <c r="N1356" s="81"/>
      <c r="O1356" s="81"/>
      <c r="P1356" s="96"/>
      <c r="Q1356" s="81"/>
      <c r="S1356" s="84"/>
      <c r="T1356" s="84"/>
      <c r="U1356" s="80"/>
      <c r="V1356" s="80"/>
      <c r="W1356" s="80"/>
      <c r="X1356" s="84"/>
      <c r="Y1356" s="81"/>
      <c r="Z1356" s="81"/>
      <c r="AA1356" s="81"/>
    </row>
    <row r="1357" spans="1:27" s="44" customFormat="1" x14ac:dyDescent="0.25">
      <c r="A1357" s="111"/>
      <c r="B1357" s="111"/>
      <c r="C1357" s="110"/>
      <c r="D1357" s="111"/>
      <c r="E1357" s="113"/>
      <c r="F1357" s="81"/>
      <c r="G1357" s="95"/>
      <c r="H1357" s="95"/>
      <c r="I1357" s="95"/>
      <c r="J1357" s="95"/>
      <c r="K1357" s="95"/>
      <c r="L1357" s="95"/>
      <c r="M1357" s="95"/>
      <c r="N1357" s="81"/>
      <c r="O1357" s="81"/>
      <c r="P1357" s="96"/>
      <c r="Q1357" s="81"/>
      <c r="S1357" s="84"/>
      <c r="T1357" s="84"/>
      <c r="U1357" s="80"/>
      <c r="V1357" s="80"/>
      <c r="W1357" s="80"/>
      <c r="X1357" s="84"/>
      <c r="Y1357" s="81"/>
      <c r="Z1357" s="81"/>
      <c r="AA1357" s="81"/>
    </row>
    <row r="1358" spans="1:27" s="44" customFormat="1" x14ac:dyDescent="0.25">
      <c r="A1358" s="111"/>
      <c r="B1358" s="111"/>
      <c r="C1358" s="110"/>
      <c r="D1358" s="111"/>
      <c r="E1358" s="113"/>
      <c r="F1358" s="81"/>
      <c r="G1358" s="95"/>
      <c r="H1358" s="95"/>
      <c r="I1358" s="95"/>
      <c r="J1358" s="95"/>
      <c r="K1358" s="95"/>
      <c r="L1358" s="95"/>
      <c r="M1358" s="95"/>
      <c r="N1358" s="81"/>
      <c r="O1358" s="81"/>
      <c r="P1358" s="96"/>
      <c r="Q1358" s="81"/>
      <c r="S1358" s="84"/>
      <c r="T1358" s="84"/>
      <c r="U1358" s="80"/>
      <c r="V1358" s="80"/>
      <c r="W1358" s="80"/>
      <c r="X1358" s="84"/>
      <c r="Y1358" s="81"/>
      <c r="Z1358" s="81"/>
      <c r="AA1358" s="81"/>
    </row>
    <row r="1359" spans="1:27" s="44" customFormat="1" x14ac:dyDescent="0.25">
      <c r="A1359" s="111"/>
      <c r="B1359" s="111"/>
      <c r="C1359" s="110"/>
      <c r="D1359" s="111"/>
      <c r="E1359" s="113"/>
      <c r="F1359" s="81"/>
      <c r="G1359" s="95"/>
      <c r="H1359" s="95"/>
      <c r="I1359" s="95"/>
      <c r="J1359" s="95"/>
      <c r="K1359" s="95"/>
      <c r="L1359" s="95"/>
      <c r="M1359" s="95"/>
      <c r="N1359" s="81"/>
      <c r="O1359" s="81"/>
      <c r="P1359" s="96"/>
      <c r="Q1359" s="81"/>
      <c r="S1359" s="84"/>
      <c r="T1359" s="84"/>
      <c r="U1359" s="80"/>
      <c r="V1359" s="80"/>
      <c r="W1359" s="80"/>
      <c r="X1359" s="84"/>
      <c r="Y1359" s="81"/>
      <c r="Z1359" s="81"/>
      <c r="AA1359" s="81"/>
    </row>
    <row r="1360" spans="1:27" s="44" customFormat="1" x14ac:dyDescent="0.25">
      <c r="A1360" s="111"/>
      <c r="B1360" s="111"/>
      <c r="C1360" s="110"/>
      <c r="D1360" s="111"/>
      <c r="E1360" s="113"/>
      <c r="F1360" s="81"/>
      <c r="G1360" s="95"/>
      <c r="H1360" s="95"/>
      <c r="I1360" s="95"/>
      <c r="J1360" s="95"/>
      <c r="K1360" s="95"/>
      <c r="L1360" s="95"/>
      <c r="M1360" s="95"/>
      <c r="N1360" s="81"/>
      <c r="O1360" s="81"/>
      <c r="P1360" s="96"/>
      <c r="Q1360" s="81"/>
      <c r="S1360" s="84"/>
      <c r="T1360" s="84"/>
      <c r="U1360" s="80"/>
      <c r="V1360" s="80"/>
      <c r="W1360" s="80"/>
      <c r="X1360" s="84"/>
      <c r="Y1360" s="81"/>
      <c r="Z1360" s="81"/>
      <c r="AA1360" s="81"/>
    </row>
    <row r="1361" spans="1:27" s="44" customFormat="1" x14ac:dyDescent="0.25">
      <c r="A1361" s="111"/>
      <c r="B1361" s="111"/>
      <c r="C1361" s="110"/>
      <c r="D1361" s="111"/>
      <c r="E1361" s="113"/>
      <c r="F1361" s="81"/>
      <c r="G1361" s="95"/>
      <c r="H1361" s="95"/>
      <c r="I1361" s="95"/>
      <c r="J1361" s="95"/>
      <c r="K1361" s="95"/>
      <c r="L1361" s="95"/>
      <c r="M1361" s="95"/>
      <c r="N1361" s="81"/>
      <c r="O1361" s="81"/>
      <c r="P1361" s="96"/>
      <c r="Q1361" s="81"/>
      <c r="S1361" s="84"/>
      <c r="T1361" s="84"/>
      <c r="U1361" s="80"/>
      <c r="V1361" s="80"/>
      <c r="W1361" s="80"/>
      <c r="X1361" s="84"/>
      <c r="Y1361" s="81"/>
      <c r="Z1361" s="81"/>
      <c r="AA1361" s="81"/>
    </row>
    <row r="1362" spans="1:27" s="44" customFormat="1" x14ac:dyDescent="0.25">
      <c r="A1362" s="111"/>
      <c r="B1362" s="111"/>
      <c r="C1362" s="110"/>
      <c r="D1362" s="111"/>
      <c r="E1362" s="113"/>
      <c r="F1362" s="81"/>
      <c r="G1362" s="95"/>
      <c r="H1362" s="95"/>
      <c r="I1362" s="95"/>
      <c r="J1362" s="95"/>
      <c r="K1362" s="95"/>
      <c r="L1362" s="95"/>
      <c r="M1362" s="95"/>
      <c r="N1362" s="81"/>
      <c r="O1362" s="81"/>
      <c r="P1362" s="96"/>
      <c r="Q1362" s="81"/>
      <c r="S1362" s="84"/>
      <c r="T1362" s="84"/>
      <c r="U1362" s="80"/>
      <c r="V1362" s="80"/>
      <c r="W1362" s="80"/>
      <c r="X1362" s="84"/>
      <c r="Y1362" s="81"/>
      <c r="Z1362" s="81"/>
      <c r="AA1362" s="81"/>
    </row>
    <row r="1363" spans="1:27" s="44" customFormat="1" x14ac:dyDescent="0.25">
      <c r="A1363" s="111"/>
      <c r="B1363" s="111"/>
      <c r="C1363" s="110"/>
      <c r="D1363" s="111"/>
      <c r="E1363" s="113"/>
      <c r="F1363" s="81"/>
      <c r="G1363" s="95"/>
      <c r="H1363" s="95"/>
      <c r="I1363" s="95"/>
      <c r="J1363" s="95"/>
      <c r="K1363" s="95"/>
      <c r="L1363" s="95"/>
      <c r="M1363" s="95"/>
      <c r="N1363" s="81"/>
      <c r="O1363" s="81"/>
      <c r="P1363" s="96"/>
      <c r="Q1363" s="81"/>
      <c r="S1363" s="84"/>
      <c r="T1363" s="84"/>
      <c r="U1363" s="80"/>
      <c r="V1363" s="80"/>
      <c r="W1363" s="80"/>
      <c r="X1363" s="84"/>
      <c r="Y1363" s="81"/>
      <c r="Z1363" s="81"/>
      <c r="AA1363" s="81"/>
    </row>
    <row r="1364" spans="1:27" s="44" customFormat="1" x14ac:dyDescent="0.25">
      <c r="A1364" s="111"/>
      <c r="B1364" s="111"/>
      <c r="C1364" s="110"/>
      <c r="D1364" s="111"/>
      <c r="E1364" s="113"/>
      <c r="F1364" s="81"/>
      <c r="G1364" s="95"/>
      <c r="H1364" s="95"/>
      <c r="I1364" s="95"/>
      <c r="J1364" s="95"/>
      <c r="K1364" s="95"/>
      <c r="L1364" s="95"/>
      <c r="M1364" s="95"/>
      <c r="N1364" s="81"/>
      <c r="O1364" s="81"/>
      <c r="P1364" s="96"/>
      <c r="Q1364" s="81"/>
      <c r="S1364" s="84"/>
      <c r="T1364" s="84"/>
      <c r="U1364" s="80"/>
      <c r="V1364" s="80"/>
      <c r="W1364" s="80"/>
      <c r="X1364" s="84"/>
      <c r="Y1364" s="81"/>
      <c r="Z1364" s="81"/>
      <c r="AA1364" s="81"/>
    </row>
    <row r="1365" spans="1:27" s="44" customFormat="1" x14ac:dyDescent="0.25">
      <c r="A1365" s="111"/>
      <c r="B1365" s="111"/>
      <c r="C1365" s="110"/>
      <c r="D1365" s="111"/>
      <c r="E1365" s="113"/>
      <c r="F1365" s="81"/>
      <c r="G1365" s="95"/>
      <c r="H1365" s="95"/>
      <c r="I1365" s="95"/>
      <c r="J1365" s="95"/>
      <c r="K1365" s="95"/>
      <c r="L1365" s="95"/>
      <c r="M1365" s="95"/>
      <c r="N1365" s="81"/>
      <c r="O1365" s="81"/>
      <c r="P1365" s="96"/>
      <c r="Q1365" s="81"/>
      <c r="S1365" s="84"/>
      <c r="T1365" s="84"/>
      <c r="U1365" s="80"/>
      <c r="V1365" s="80"/>
      <c r="W1365" s="80"/>
      <c r="X1365" s="84"/>
      <c r="Y1365" s="81"/>
      <c r="Z1365" s="81"/>
      <c r="AA1365" s="81"/>
    </row>
    <row r="1366" spans="1:27" s="44" customFormat="1" x14ac:dyDescent="0.25">
      <c r="A1366" s="111"/>
      <c r="B1366" s="111"/>
      <c r="C1366" s="110"/>
      <c r="D1366" s="111"/>
      <c r="E1366" s="113"/>
      <c r="F1366" s="81"/>
      <c r="G1366" s="95"/>
      <c r="H1366" s="95"/>
      <c r="I1366" s="95"/>
      <c r="J1366" s="95"/>
      <c r="K1366" s="95"/>
      <c r="L1366" s="95"/>
      <c r="M1366" s="95"/>
      <c r="N1366" s="81"/>
      <c r="O1366" s="81"/>
      <c r="P1366" s="96"/>
      <c r="Q1366" s="81"/>
      <c r="S1366" s="84"/>
      <c r="T1366" s="84"/>
      <c r="U1366" s="80"/>
      <c r="V1366" s="80"/>
      <c r="W1366" s="80"/>
      <c r="X1366" s="84"/>
      <c r="Y1366" s="81"/>
      <c r="Z1366" s="81"/>
      <c r="AA1366" s="81"/>
    </row>
    <row r="1367" spans="1:27" s="44" customFormat="1" x14ac:dyDescent="0.25">
      <c r="A1367" s="111"/>
      <c r="B1367" s="111"/>
      <c r="C1367" s="110"/>
      <c r="D1367" s="111"/>
      <c r="E1367" s="113"/>
      <c r="F1367" s="81"/>
      <c r="G1367" s="95"/>
      <c r="H1367" s="95"/>
      <c r="I1367" s="95"/>
      <c r="J1367" s="95"/>
      <c r="K1367" s="95"/>
      <c r="L1367" s="95"/>
      <c r="M1367" s="95"/>
      <c r="N1367" s="81"/>
      <c r="O1367" s="81"/>
      <c r="P1367" s="96"/>
      <c r="Q1367" s="81"/>
      <c r="S1367" s="84"/>
      <c r="T1367" s="84"/>
      <c r="U1367" s="80"/>
      <c r="V1367" s="80"/>
      <c r="W1367" s="80"/>
      <c r="X1367" s="84"/>
      <c r="Y1367" s="81"/>
      <c r="Z1367" s="81"/>
      <c r="AA1367" s="81"/>
    </row>
    <row r="1368" spans="1:27" s="44" customFormat="1" x14ac:dyDescent="0.25">
      <c r="A1368" s="111"/>
      <c r="B1368" s="111"/>
      <c r="C1368" s="110"/>
      <c r="D1368" s="111"/>
      <c r="E1368" s="113"/>
      <c r="F1368" s="81"/>
      <c r="G1368" s="95"/>
      <c r="H1368" s="95"/>
      <c r="I1368" s="95"/>
      <c r="J1368" s="95"/>
      <c r="K1368" s="95"/>
      <c r="L1368" s="95"/>
      <c r="M1368" s="95"/>
      <c r="N1368" s="81"/>
      <c r="O1368" s="81"/>
      <c r="P1368" s="96"/>
      <c r="Q1368" s="81"/>
      <c r="S1368" s="84"/>
      <c r="T1368" s="84"/>
      <c r="U1368" s="80"/>
      <c r="V1368" s="80"/>
      <c r="W1368" s="80"/>
      <c r="X1368" s="84"/>
      <c r="Y1368" s="81"/>
      <c r="Z1368" s="81"/>
      <c r="AA1368" s="81"/>
    </row>
    <row r="1369" spans="1:27" s="44" customFormat="1" x14ac:dyDescent="0.25">
      <c r="A1369" s="111"/>
      <c r="B1369" s="111"/>
      <c r="C1369" s="110"/>
      <c r="D1369" s="111"/>
      <c r="E1369" s="113"/>
      <c r="F1369" s="81"/>
      <c r="G1369" s="95"/>
      <c r="H1369" s="95"/>
      <c r="I1369" s="95"/>
      <c r="J1369" s="95"/>
      <c r="K1369" s="95"/>
      <c r="L1369" s="95"/>
      <c r="M1369" s="95"/>
      <c r="N1369" s="81"/>
      <c r="O1369" s="81"/>
      <c r="P1369" s="96"/>
      <c r="Q1369" s="81"/>
      <c r="S1369" s="84"/>
      <c r="T1369" s="84"/>
      <c r="U1369" s="80"/>
      <c r="V1369" s="80"/>
      <c r="W1369" s="80"/>
      <c r="X1369" s="84"/>
      <c r="Y1369" s="81"/>
      <c r="Z1369" s="81"/>
      <c r="AA1369" s="81"/>
    </row>
    <row r="1370" spans="1:27" s="44" customFormat="1" x14ac:dyDescent="0.25">
      <c r="A1370" s="111"/>
      <c r="B1370" s="111"/>
      <c r="C1370" s="110"/>
      <c r="D1370" s="111"/>
      <c r="E1370" s="113"/>
      <c r="F1370" s="81"/>
      <c r="G1370" s="95"/>
      <c r="H1370" s="95"/>
      <c r="I1370" s="95"/>
      <c r="J1370" s="95"/>
      <c r="K1370" s="95"/>
      <c r="L1370" s="95"/>
      <c r="M1370" s="95"/>
      <c r="N1370" s="81"/>
      <c r="O1370" s="81"/>
      <c r="P1370" s="96"/>
      <c r="Q1370" s="81"/>
      <c r="S1370" s="84"/>
      <c r="T1370" s="84"/>
      <c r="U1370" s="80"/>
      <c r="V1370" s="80"/>
      <c r="W1370" s="80"/>
      <c r="X1370" s="84"/>
      <c r="Y1370" s="81"/>
      <c r="Z1370" s="81"/>
      <c r="AA1370" s="81"/>
    </row>
    <row r="1371" spans="1:27" s="44" customFormat="1" x14ac:dyDescent="0.25">
      <c r="A1371" s="111"/>
      <c r="B1371" s="111"/>
      <c r="C1371" s="110"/>
      <c r="D1371" s="111"/>
      <c r="E1371" s="113"/>
      <c r="F1371" s="81"/>
      <c r="G1371" s="95"/>
      <c r="H1371" s="95"/>
      <c r="I1371" s="95"/>
      <c r="J1371" s="95"/>
      <c r="K1371" s="95"/>
      <c r="L1371" s="95"/>
      <c r="M1371" s="95"/>
      <c r="N1371" s="81"/>
      <c r="O1371" s="81"/>
      <c r="P1371" s="96"/>
      <c r="Q1371" s="81"/>
      <c r="S1371" s="84"/>
      <c r="T1371" s="84"/>
      <c r="U1371" s="80"/>
      <c r="V1371" s="80"/>
      <c r="W1371" s="80"/>
      <c r="X1371" s="84"/>
      <c r="Y1371" s="81"/>
      <c r="Z1371" s="81"/>
      <c r="AA1371" s="81"/>
    </row>
    <row r="1372" spans="1:27" s="44" customFormat="1" x14ac:dyDescent="0.25">
      <c r="A1372" s="111"/>
      <c r="B1372" s="111"/>
      <c r="C1372" s="110"/>
      <c r="D1372" s="111"/>
      <c r="E1372" s="113"/>
      <c r="F1372" s="81"/>
      <c r="G1372" s="95"/>
      <c r="H1372" s="95"/>
      <c r="I1372" s="95"/>
      <c r="J1372" s="95"/>
      <c r="K1372" s="95"/>
      <c r="L1372" s="95"/>
      <c r="M1372" s="95"/>
      <c r="N1372" s="81"/>
      <c r="O1372" s="81"/>
      <c r="P1372" s="96"/>
      <c r="Q1372" s="81"/>
      <c r="S1372" s="84"/>
      <c r="T1372" s="84"/>
      <c r="U1372" s="80"/>
      <c r="V1372" s="80"/>
      <c r="W1372" s="80"/>
      <c r="X1372" s="84"/>
      <c r="Y1372" s="81"/>
      <c r="Z1372" s="81"/>
      <c r="AA1372" s="81"/>
    </row>
    <row r="1373" spans="1:27" s="44" customFormat="1" x14ac:dyDescent="0.25">
      <c r="A1373" s="111"/>
      <c r="B1373" s="111"/>
      <c r="C1373" s="110"/>
      <c r="D1373" s="111"/>
      <c r="E1373" s="113"/>
      <c r="F1373" s="81"/>
      <c r="G1373" s="95"/>
      <c r="H1373" s="95"/>
      <c r="I1373" s="95"/>
      <c r="J1373" s="95"/>
      <c r="K1373" s="95"/>
      <c r="L1373" s="95"/>
      <c r="M1373" s="95"/>
      <c r="N1373" s="81"/>
      <c r="O1373" s="81"/>
      <c r="P1373" s="96"/>
      <c r="Q1373" s="81"/>
      <c r="S1373" s="84"/>
      <c r="T1373" s="84"/>
      <c r="U1373" s="80"/>
      <c r="V1373" s="80"/>
      <c r="W1373" s="80"/>
      <c r="X1373" s="84"/>
      <c r="Y1373" s="81"/>
      <c r="Z1373" s="81"/>
      <c r="AA1373" s="81"/>
    </row>
    <row r="1374" spans="1:27" s="44" customFormat="1" x14ac:dyDescent="0.25">
      <c r="A1374" s="111"/>
      <c r="B1374" s="111"/>
      <c r="C1374" s="110"/>
      <c r="D1374" s="111"/>
      <c r="E1374" s="113"/>
      <c r="F1374" s="81"/>
      <c r="G1374" s="95"/>
      <c r="H1374" s="95"/>
      <c r="I1374" s="95"/>
      <c r="J1374" s="95"/>
      <c r="K1374" s="95"/>
      <c r="L1374" s="95"/>
      <c r="M1374" s="95"/>
      <c r="N1374" s="81"/>
      <c r="O1374" s="81"/>
      <c r="P1374" s="96"/>
      <c r="Q1374" s="81"/>
      <c r="S1374" s="84"/>
      <c r="T1374" s="84"/>
      <c r="U1374" s="80"/>
      <c r="V1374" s="80"/>
      <c r="W1374" s="80"/>
      <c r="X1374" s="84"/>
      <c r="Y1374" s="81"/>
      <c r="Z1374" s="81"/>
      <c r="AA1374" s="81"/>
    </row>
    <row r="1375" spans="1:27" s="44" customFormat="1" x14ac:dyDescent="0.25">
      <c r="A1375" s="111"/>
      <c r="B1375" s="111"/>
      <c r="C1375" s="110"/>
      <c r="D1375" s="111"/>
      <c r="E1375" s="113"/>
      <c r="F1375" s="81"/>
      <c r="G1375" s="95"/>
      <c r="H1375" s="95"/>
      <c r="I1375" s="95"/>
      <c r="J1375" s="95"/>
      <c r="K1375" s="95"/>
      <c r="L1375" s="95"/>
      <c r="M1375" s="95"/>
      <c r="N1375" s="81"/>
      <c r="O1375" s="81"/>
      <c r="P1375" s="96"/>
      <c r="Q1375" s="81"/>
      <c r="S1375" s="84"/>
      <c r="T1375" s="84"/>
      <c r="U1375" s="80"/>
      <c r="V1375" s="80"/>
      <c r="W1375" s="80"/>
      <c r="X1375" s="84"/>
      <c r="Y1375" s="81"/>
      <c r="Z1375" s="81"/>
      <c r="AA1375" s="81"/>
    </row>
    <row r="1376" spans="1:27" s="44" customFormat="1" x14ac:dyDescent="0.25">
      <c r="A1376" s="111"/>
      <c r="B1376" s="111"/>
      <c r="C1376" s="110"/>
      <c r="D1376" s="111"/>
      <c r="E1376" s="113"/>
      <c r="F1376" s="81"/>
      <c r="G1376" s="95"/>
      <c r="H1376" s="95"/>
      <c r="I1376" s="95"/>
      <c r="J1376" s="95"/>
      <c r="K1376" s="95"/>
      <c r="L1376" s="95"/>
      <c r="M1376" s="95"/>
      <c r="N1376" s="81"/>
      <c r="O1376" s="81"/>
      <c r="P1376" s="96"/>
      <c r="Q1376" s="81"/>
      <c r="S1376" s="84"/>
      <c r="T1376" s="84"/>
      <c r="U1376" s="80"/>
      <c r="V1376" s="80"/>
      <c r="W1376" s="80"/>
      <c r="X1376" s="84"/>
      <c r="Y1376" s="81"/>
      <c r="Z1376" s="81"/>
      <c r="AA1376" s="81"/>
    </row>
    <row r="1377" spans="1:27" s="44" customFormat="1" x14ac:dyDescent="0.25">
      <c r="A1377" s="111"/>
      <c r="B1377" s="111"/>
      <c r="C1377" s="110"/>
      <c r="D1377" s="111"/>
      <c r="E1377" s="113"/>
      <c r="F1377" s="81"/>
      <c r="G1377" s="95"/>
      <c r="H1377" s="95"/>
      <c r="I1377" s="95"/>
      <c r="J1377" s="95"/>
      <c r="K1377" s="95"/>
      <c r="L1377" s="95"/>
      <c r="M1377" s="95"/>
      <c r="N1377" s="81"/>
      <c r="O1377" s="81"/>
      <c r="P1377" s="96"/>
      <c r="Q1377" s="81"/>
      <c r="S1377" s="84"/>
      <c r="T1377" s="84"/>
      <c r="U1377" s="80"/>
      <c r="V1377" s="80"/>
      <c r="W1377" s="80"/>
      <c r="X1377" s="84"/>
      <c r="Y1377" s="81"/>
      <c r="Z1377" s="81"/>
      <c r="AA1377" s="81"/>
    </row>
    <row r="1378" spans="1:27" s="44" customFormat="1" x14ac:dyDescent="0.25">
      <c r="A1378" s="111"/>
      <c r="B1378" s="111"/>
      <c r="C1378" s="110"/>
      <c r="D1378" s="111"/>
      <c r="E1378" s="113"/>
      <c r="F1378" s="81"/>
      <c r="G1378" s="95"/>
      <c r="H1378" s="95"/>
      <c r="I1378" s="95"/>
      <c r="J1378" s="95"/>
      <c r="K1378" s="95"/>
      <c r="L1378" s="95"/>
      <c r="M1378" s="95"/>
      <c r="N1378" s="81"/>
      <c r="O1378" s="81"/>
      <c r="P1378" s="96"/>
      <c r="Q1378" s="81"/>
      <c r="S1378" s="84"/>
      <c r="T1378" s="84"/>
      <c r="U1378" s="80"/>
      <c r="V1378" s="80"/>
      <c r="W1378" s="80"/>
      <c r="X1378" s="84"/>
      <c r="Y1378" s="81"/>
      <c r="Z1378" s="81"/>
      <c r="AA1378" s="81"/>
    </row>
    <row r="1379" spans="1:27" s="44" customFormat="1" x14ac:dyDescent="0.25">
      <c r="A1379" s="111"/>
      <c r="B1379" s="111"/>
      <c r="C1379" s="110"/>
      <c r="D1379" s="111"/>
      <c r="E1379" s="113"/>
      <c r="F1379" s="81"/>
      <c r="G1379" s="95"/>
      <c r="H1379" s="95"/>
      <c r="I1379" s="95"/>
      <c r="J1379" s="95"/>
      <c r="K1379" s="95"/>
      <c r="L1379" s="95"/>
      <c r="M1379" s="95"/>
      <c r="N1379" s="81"/>
      <c r="O1379" s="81"/>
      <c r="P1379" s="96"/>
      <c r="Q1379" s="81"/>
      <c r="S1379" s="84"/>
      <c r="T1379" s="84"/>
      <c r="U1379" s="80"/>
      <c r="V1379" s="80"/>
      <c r="W1379" s="80"/>
      <c r="X1379" s="84"/>
      <c r="Y1379" s="81"/>
      <c r="Z1379" s="81"/>
      <c r="AA1379" s="81"/>
    </row>
    <row r="1380" spans="1:27" s="44" customFormat="1" x14ac:dyDescent="0.25">
      <c r="A1380" s="111"/>
      <c r="B1380" s="111"/>
      <c r="C1380" s="110"/>
      <c r="D1380" s="111"/>
      <c r="E1380" s="113"/>
      <c r="F1380" s="81"/>
      <c r="G1380" s="95"/>
      <c r="H1380" s="95"/>
      <c r="I1380" s="95"/>
      <c r="J1380" s="95"/>
      <c r="K1380" s="95"/>
      <c r="L1380" s="95"/>
      <c r="M1380" s="95"/>
      <c r="N1380" s="81"/>
      <c r="O1380" s="81"/>
      <c r="P1380" s="96"/>
      <c r="Q1380" s="81"/>
      <c r="S1380" s="84"/>
      <c r="T1380" s="84"/>
      <c r="U1380" s="80"/>
      <c r="V1380" s="80"/>
      <c r="W1380" s="80"/>
      <c r="X1380" s="84"/>
      <c r="Y1380" s="81"/>
      <c r="Z1380" s="81"/>
      <c r="AA1380" s="81"/>
    </row>
    <row r="1381" spans="1:27" s="44" customFormat="1" x14ac:dyDescent="0.25">
      <c r="A1381" s="111"/>
      <c r="B1381" s="111"/>
      <c r="C1381" s="110"/>
      <c r="D1381" s="111"/>
      <c r="E1381" s="113"/>
      <c r="F1381" s="81"/>
      <c r="G1381" s="95"/>
      <c r="H1381" s="95"/>
      <c r="I1381" s="95"/>
      <c r="J1381" s="95"/>
      <c r="K1381" s="95"/>
      <c r="L1381" s="95"/>
      <c r="M1381" s="95"/>
      <c r="N1381" s="81"/>
      <c r="O1381" s="81"/>
      <c r="P1381" s="96"/>
      <c r="Q1381" s="81"/>
      <c r="S1381" s="84"/>
      <c r="T1381" s="84"/>
      <c r="U1381" s="80"/>
      <c r="V1381" s="80"/>
      <c r="W1381" s="80"/>
      <c r="X1381" s="84"/>
      <c r="Y1381" s="81"/>
      <c r="Z1381" s="81"/>
      <c r="AA1381" s="81"/>
    </row>
    <row r="1382" spans="1:27" s="44" customFormat="1" x14ac:dyDescent="0.25">
      <c r="A1382" s="111"/>
      <c r="B1382" s="111"/>
      <c r="C1382" s="110"/>
      <c r="D1382" s="111"/>
      <c r="E1382" s="113"/>
      <c r="F1382" s="81"/>
      <c r="G1382" s="95"/>
      <c r="H1382" s="95"/>
      <c r="I1382" s="95"/>
      <c r="J1382" s="95"/>
      <c r="K1382" s="95"/>
      <c r="L1382" s="95"/>
      <c r="M1382" s="95"/>
      <c r="N1382" s="81"/>
      <c r="O1382" s="81"/>
      <c r="P1382" s="96"/>
      <c r="Q1382" s="81"/>
      <c r="S1382" s="84"/>
      <c r="T1382" s="84"/>
      <c r="U1382" s="80"/>
      <c r="V1382" s="80"/>
      <c r="W1382" s="80"/>
      <c r="X1382" s="84"/>
      <c r="Y1382" s="81"/>
      <c r="Z1382" s="81"/>
      <c r="AA1382" s="81"/>
    </row>
    <row r="1383" spans="1:27" s="44" customFormat="1" x14ac:dyDescent="0.25">
      <c r="A1383" s="111"/>
      <c r="B1383" s="111"/>
      <c r="C1383" s="110"/>
      <c r="D1383" s="111"/>
      <c r="E1383" s="113"/>
      <c r="F1383" s="81"/>
      <c r="G1383" s="95"/>
      <c r="H1383" s="95"/>
      <c r="I1383" s="95"/>
      <c r="J1383" s="95"/>
      <c r="K1383" s="95"/>
      <c r="L1383" s="95"/>
      <c r="M1383" s="95"/>
      <c r="N1383" s="81"/>
      <c r="O1383" s="81"/>
      <c r="P1383" s="96"/>
      <c r="Q1383" s="81"/>
      <c r="S1383" s="84"/>
      <c r="T1383" s="84"/>
      <c r="U1383" s="80"/>
      <c r="V1383" s="80"/>
      <c r="W1383" s="80"/>
      <c r="X1383" s="84"/>
      <c r="Y1383" s="81"/>
      <c r="Z1383" s="81"/>
      <c r="AA1383" s="81"/>
    </row>
    <row r="1384" spans="1:27" s="44" customFormat="1" x14ac:dyDescent="0.25">
      <c r="A1384" s="111"/>
      <c r="B1384" s="111"/>
      <c r="C1384" s="110"/>
      <c r="D1384" s="111"/>
      <c r="E1384" s="113"/>
      <c r="F1384" s="81"/>
      <c r="G1384" s="95"/>
      <c r="H1384" s="95"/>
      <c r="I1384" s="95"/>
      <c r="J1384" s="95"/>
      <c r="K1384" s="95"/>
      <c r="L1384" s="95"/>
      <c r="M1384" s="95"/>
      <c r="N1384" s="81"/>
      <c r="O1384" s="81"/>
      <c r="P1384" s="96"/>
      <c r="Q1384" s="81"/>
      <c r="S1384" s="84"/>
      <c r="T1384" s="84"/>
      <c r="U1384" s="80"/>
      <c r="V1384" s="80"/>
      <c r="W1384" s="80"/>
      <c r="X1384" s="84"/>
      <c r="Y1384" s="81"/>
      <c r="Z1384" s="81"/>
      <c r="AA1384" s="81"/>
    </row>
    <row r="1385" spans="1:27" s="44" customFormat="1" x14ac:dyDescent="0.25">
      <c r="A1385" s="111"/>
      <c r="B1385" s="111"/>
      <c r="C1385" s="110"/>
      <c r="D1385" s="111"/>
      <c r="E1385" s="113"/>
      <c r="F1385" s="81"/>
      <c r="G1385" s="95"/>
      <c r="H1385" s="95"/>
      <c r="I1385" s="95"/>
      <c r="J1385" s="95"/>
      <c r="K1385" s="95"/>
      <c r="L1385" s="95"/>
      <c r="M1385" s="95"/>
      <c r="N1385" s="81"/>
      <c r="O1385" s="81"/>
      <c r="P1385" s="96"/>
      <c r="Q1385" s="81"/>
      <c r="S1385" s="84"/>
      <c r="T1385" s="84"/>
      <c r="U1385" s="80"/>
      <c r="V1385" s="80"/>
      <c r="W1385" s="80"/>
      <c r="X1385" s="84"/>
      <c r="Y1385" s="81"/>
      <c r="Z1385" s="81"/>
      <c r="AA1385" s="81"/>
    </row>
    <row r="1386" spans="1:27" s="44" customFormat="1" x14ac:dyDescent="0.25">
      <c r="A1386" s="111"/>
      <c r="B1386" s="111"/>
      <c r="C1386" s="110"/>
      <c r="D1386" s="111"/>
      <c r="E1386" s="113"/>
      <c r="F1386" s="81"/>
      <c r="G1386" s="95"/>
      <c r="H1386" s="95"/>
      <c r="I1386" s="95"/>
      <c r="J1386" s="95"/>
      <c r="K1386" s="95"/>
      <c r="L1386" s="95"/>
      <c r="M1386" s="95"/>
      <c r="N1386" s="81"/>
      <c r="O1386" s="81"/>
      <c r="P1386" s="96"/>
      <c r="Q1386" s="81"/>
      <c r="S1386" s="84"/>
      <c r="T1386" s="84"/>
      <c r="U1386" s="80"/>
      <c r="V1386" s="80"/>
      <c r="W1386" s="80"/>
      <c r="X1386" s="84"/>
      <c r="Y1386" s="81"/>
      <c r="Z1386" s="81"/>
      <c r="AA1386" s="81"/>
    </row>
    <row r="1387" spans="1:27" s="44" customFormat="1" x14ac:dyDescent="0.25">
      <c r="A1387" s="111"/>
      <c r="B1387" s="111"/>
      <c r="C1387" s="110"/>
      <c r="D1387" s="111"/>
      <c r="E1387" s="113"/>
      <c r="F1387" s="81"/>
      <c r="G1387" s="95"/>
      <c r="H1387" s="95"/>
      <c r="I1387" s="95"/>
      <c r="J1387" s="95"/>
      <c r="K1387" s="95"/>
      <c r="L1387" s="95"/>
      <c r="M1387" s="95"/>
      <c r="N1387" s="81"/>
      <c r="O1387" s="81"/>
      <c r="P1387" s="96"/>
      <c r="Q1387" s="81"/>
      <c r="S1387" s="84"/>
      <c r="T1387" s="84"/>
      <c r="U1387" s="80"/>
      <c r="V1387" s="80"/>
      <c r="W1387" s="80"/>
      <c r="X1387" s="84"/>
      <c r="Y1387" s="81"/>
      <c r="Z1387" s="81"/>
      <c r="AA1387" s="81"/>
    </row>
    <row r="1388" spans="1:27" s="44" customFormat="1" x14ac:dyDescent="0.25">
      <c r="A1388" s="111"/>
      <c r="B1388" s="111"/>
      <c r="C1388" s="110"/>
      <c r="D1388" s="111"/>
      <c r="E1388" s="113"/>
      <c r="F1388" s="81"/>
      <c r="G1388" s="95"/>
      <c r="H1388" s="95"/>
      <c r="I1388" s="95"/>
      <c r="J1388" s="95"/>
      <c r="K1388" s="95"/>
      <c r="L1388" s="95"/>
      <c r="M1388" s="95"/>
      <c r="N1388" s="81"/>
      <c r="O1388" s="81"/>
      <c r="P1388" s="96"/>
      <c r="Q1388" s="81"/>
      <c r="S1388" s="84"/>
      <c r="T1388" s="84"/>
      <c r="U1388" s="80"/>
      <c r="V1388" s="80"/>
      <c r="W1388" s="80"/>
      <c r="X1388" s="84"/>
      <c r="Y1388" s="81"/>
      <c r="Z1388" s="81"/>
      <c r="AA1388" s="81"/>
    </row>
    <row r="1389" spans="1:27" s="44" customFormat="1" x14ac:dyDescent="0.25">
      <c r="A1389" s="111"/>
      <c r="B1389" s="111"/>
      <c r="C1389" s="110"/>
      <c r="D1389" s="111"/>
      <c r="E1389" s="113"/>
      <c r="F1389" s="81"/>
      <c r="G1389" s="95"/>
      <c r="H1389" s="95"/>
      <c r="I1389" s="95"/>
      <c r="J1389" s="95"/>
      <c r="K1389" s="95"/>
      <c r="L1389" s="95"/>
      <c r="M1389" s="95"/>
      <c r="N1389" s="81"/>
      <c r="O1389" s="81"/>
      <c r="P1389" s="96"/>
      <c r="Q1389" s="81"/>
      <c r="S1389" s="84"/>
      <c r="T1389" s="84"/>
      <c r="U1389" s="80"/>
      <c r="V1389" s="80"/>
      <c r="W1389" s="80"/>
      <c r="X1389" s="84"/>
      <c r="Y1389" s="81"/>
      <c r="Z1389" s="81"/>
      <c r="AA1389" s="81"/>
    </row>
    <row r="1390" spans="1:27" s="44" customFormat="1" x14ac:dyDescent="0.25">
      <c r="A1390" s="111"/>
      <c r="B1390" s="111"/>
      <c r="C1390" s="110"/>
      <c r="D1390" s="111"/>
      <c r="E1390" s="113"/>
      <c r="F1390" s="81"/>
      <c r="G1390" s="95"/>
      <c r="H1390" s="95"/>
      <c r="I1390" s="95"/>
      <c r="J1390" s="95"/>
      <c r="K1390" s="95"/>
      <c r="L1390" s="95"/>
      <c r="M1390" s="95"/>
      <c r="N1390" s="81"/>
      <c r="O1390" s="81"/>
      <c r="P1390" s="96"/>
      <c r="Q1390" s="81"/>
      <c r="S1390" s="84"/>
      <c r="T1390" s="84"/>
      <c r="U1390" s="80"/>
      <c r="V1390" s="80"/>
      <c r="W1390" s="80"/>
      <c r="X1390" s="84"/>
      <c r="Y1390" s="81"/>
      <c r="Z1390" s="81"/>
      <c r="AA1390" s="81"/>
    </row>
    <row r="1391" spans="1:27" s="44" customFormat="1" x14ac:dyDescent="0.25">
      <c r="A1391" s="111"/>
      <c r="B1391" s="111"/>
      <c r="C1391" s="110"/>
      <c r="D1391" s="111"/>
      <c r="E1391" s="113"/>
      <c r="F1391" s="81"/>
      <c r="G1391" s="95"/>
      <c r="H1391" s="95"/>
      <c r="I1391" s="95"/>
      <c r="J1391" s="95"/>
      <c r="K1391" s="95"/>
      <c r="L1391" s="95"/>
      <c r="M1391" s="95"/>
      <c r="N1391" s="81"/>
      <c r="O1391" s="81"/>
      <c r="P1391" s="96"/>
      <c r="Q1391" s="81"/>
      <c r="S1391" s="84"/>
      <c r="T1391" s="84"/>
      <c r="U1391" s="80"/>
      <c r="V1391" s="80"/>
      <c r="W1391" s="80"/>
      <c r="X1391" s="84"/>
      <c r="Y1391" s="81"/>
      <c r="Z1391" s="81"/>
      <c r="AA1391" s="81"/>
    </row>
    <row r="1392" spans="1:27" s="44" customFormat="1" x14ac:dyDescent="0.25">
      <c r="A1392" s="111"/>
      <c r="B1392" s="111"/>
      <c r="C1392" s="110"/>
      <c r="D1392" s="111"/>
      <c r="E1392" s="113"/>
      <c r="F1392" s="81"/>
      <c r="G1392" s="95"/>
      <c r="H1392" s="95"/>
      <c r="I1392" s="95"/>
      <c r="J1392" s="95"/>
      <c r="K1392" s="95"/>
      <c r="L1392" s="95"/>
      <c r="M1392" s="95"/>
      <c r="N1392" s="81"/>
      <c r="O1392" s="81"/>
      <c r="P1392" s="96"/>
      <c r="Q1392" s="81"/>
      <c r="S1392" s="84"/>
      <c r="T1392" s="84"/>
      <c r="U1392" s="80"/>
      <c r="V1392" s="80"/>
      <c r="W1392" s="80"/>
      <c r="X1392" s="84"/>
      <c r="Y1392" s="81"/>
      <c r="Z1392" s="81"/>
      <c r="AA1392" s="81"/>
    </row>
    <row r="1393" spans="1:27" s="44" customFormat="1" x14ac:dyDescent="0.25">
      <c r="A1393" s="111"/>
      <c r="B1393" s="111"/>
      <c r="C1393" s="110"/>
      <c r="D1393" s="111"/>
      <c r="E1393" s="113"/>
      <c r="F1393" s="81"/>
      <c r="G1393" s="95"/>
      <c r="H1393" s="95"/>
      <c r="I1393" s="95"/>
      <c r="J1393" s="95"/>
      <c r="K1393" s="95"/>
      <c r="L1393" s="95"/>
      <c r="M1393" s="95"/>
      <c r="N1393" s="81"/>
      <c r="O1393" s="81"/>
      <c r="P1393" s="96"/>
      <c r="Q1393" s="81"/>
      <c r="S1393" s="84"/>
      <c r="T1393" s="84"/>
      <c r="U1393" s="80"/>
      <c r="V1393" s="80"/>
      <c r="W1393" s="80"/>
      <c r="X1393" s="84"/>
      <c r="Y1393" s="81"/>
      <c r="Z1393" s="81"/>
      <c r="AA1393" s="81"/>
    </row>
    <row r="1394" spans="1:27" s="44" customFormat="1" x14ac:dyDescent="0.25">
      <c r="A1394" s="111"/>
      <c r="B1394" s="111"/>
      <c r="C1394" s="110"/>
      <c r="D1394" s="111"/>
      <c r="E1394" s="113"/>
      <c r="F1394" s="81"/>
      <c r="G1394" s="95"/>
      <c r="H1394" s="95"/>
      <c r="I1394" s="95"/>
      <c r="J1394" s="95"/>
      <c r="K1394" s="95"/>
      <c r="L1394" s="95"/>
      <c r="M1394" s="95"/>
      <c r="N1394" s="81"/>
      <c r="O1394" s="81"/>
      <c r="P1394" s="96"/>
      <c r="Q1394" s="81"/>
      <c r="S1394" s="84"/>
      <c r="T1394" s="84"/>
      <c r="U1394" s="80"/>
      <c r="V1394" s="80"/>
      <c r="W1394" s="80"/>
      <c r="X1394" s="84"/>
      <c r="Y1394" s="81"/>
      <c r="Z1394" s="81"/>
      <c r="AA1394" s="81"/>
    </row>
    <row r="1395" spans="1:27" s="44" customFormat="1" x14ac:dyDescent="0.25">
      <c r="A1395" s="111"/>
      <c r="B1395" s="111"/>
      <c r="C1395" s="110"/>
      <c r="D1395" s="111"/>
      <c r="E1395" s="113"/>
      <c r="F1395" s="81"/>
      <c r="G1395" s="95"/>
      <c r="H1395" s="95"/>
      <c r="I1395" s="95"/>
      <c r="J1395" s="95"/>
      <c r="K1395" s="95"/>
      <c r="L1395" s="95"/>
      <c r="M1395" s="95"/>
      <c r="N1395" s="81"/>
      <c r="O1395" s="81"/>
      <c r="P1395" s="96"/>
      <c r="Q1395" s="81"/>
      <c r="S1395" s="84"/>
      <c r="T1395" s="84"/>
      <c r="U1395" s="80"/>
      <c r="V1395" s="80"/>
      <c r="W1395" s="80"/>
      <c r="X1395" s="84"/>
      <c r="Y1395" s="81"/>
      <c r="Z1395" s="81"/>
      <c r="AA1395" s="81"/>
    </row>
    <row r="1396" spans="1:27" s="44" customFormat="1" x14ac:dyDescent="0.25">
      <c r="A1396" s="111"/>
      <c r="B1396" s="111"/>
      <c r="C1396" s="110"/>
      <c r="D1396" s="111"/>
      <c r="E1396" s="113"/>
      <c r="F1396" s="81"/>
      <c r="G1396" s="95"/>
      <c r="H1396" s="95"/>
      <c r="I1396" s="95"/>
      <c r="J1396" s="95"/>
      <c r="K1396" s="95"/>
      <c r="L1396" s="95"/>
      <c r="M1396" s="95"/>
      <c r="N1396" s="81"/>
      <c r="O1396" s="81"/>
      <c r="P1396" s="96"/>
      <c r="Q1396" s="81"/>
      <c r="S1396" s="84"/>
      <c r="T1396" s="84"/>
      <c r="U1396" s="80"/>
      <c r="V1396" s="80"/>
      <c r="W1396" s="80"/>
      <c r="X1396" s="84"/>
      <c r="Y1396" s="81"/>
      <c r="Z1396" s="81"/>
      <c r="AA1396" s="81"/>
    </row>
    <row r="1397" spans="1:27" s="44" customFormat="1" x14ac:dyDescent="0.25">
      <c r="A1397" s="111"/>
      <c r="B1397" s="111"/>
      <c r="C1397" s="110"/>
      <c r="D1397" s="111"/>
      <c r="E1397" s="113"/>
      <c r="F1397" s="81"/>
      <c r="G1397" s="95"/>
      <c r="H1397" s="95"/>
      <c r="I1397" s="95"/>
      <c r="J1397" s="95"/>
      <c r="K1397" s="95"/>
      <c r="L1397" s="95"/>
      <c r="M1397" s="95"/>
      <c r="N1397" s="81"/>
      <c r="O1397" s="81"/>
      <c r="P1397" s="96"/>
      <c r="Q1397" s="81"/>
      <c r="S1397" s="84"/>
      <c r="T1397" s="84"/>
      <c r="U1397" s="80"/>
      <c r="V1397" s="80"/>
      <c r="W1397" s="80"/>
      <c r="X1397" s="84"/>
      <c r="Y1397" s="81"/>
      <c r="Z1397" s="81"/>
      <c r="AA1397" s="81"/>
    </row>
    <row r="1398" spans="1:27" s="44" customFormat="1" x14ac:dyDescent="0.25">
      <c r="A1398" s="111"/>
      <c r="B1398" s="111"/>
      <c r="C1398" s="110"/>
      <c r="D1398" s="111"/>
      <c r="E1398" s="113"/>
      <c r="F1398" s="81"/>
      <c r="G1398" s="95"/>
      <c r="H1398" s="95"/>
      <c r="I1398" s="95"/>
      <c r="J1398" s="95"/>
      <c r="K1398" s="95"/>
      <c r="L1398" s="95"/>
      <c r="M1398" s="95"/>
      <c r="N1398" s="81"/>
      <c r="O1398" s="81"/>
      <c r="P1398" s="96"/>
      <c r="Q1398" s="81"/>
      <c r="S1398" s="84"/>
      <c r="T1398" s="84"/>
      <c r="U1398" s="80"/>
      <c r="V1398" s="80"/>
      <c r="W1398" s="80"/>
      <c r="X1398" s="84"/>
      <c r="Y1398" s="81"/>
      <c r="Z1398" s="81"/>
      <c r="AA1398" s="81"/>
    </row>
    <row r="1399" spans="1:27" s="44" customFormat="1" x14ac:dyDescent="0.25">
      <c r="A1399" s="111"/>
      <c r="B1399" s="111"/>
      <c r="C1399" s="110"/>
      <c r="D1399" s="111"/>
      <c r="E1399" s="113"/>
      <c r="F1399" s="81"/>
      <c r="G1399" s="95"/>
      <c r="H1399" s="95"/>
      <c r="I1399" s="95"/>
      <c r="J1399" s="95"/>
      <c r="K1399" s="95"/>
      <c r="L1399" s="95"/>
      <c r="M1399" s="95"/>
      <c r="N1399" s="81"/>
      <c r="O1399" s="81"/>
      <c r="P1399" s="96"/>
      <c r="Q1399" s="81"/>
      <c r="S1399" s="84"/>
      <c r="T1399" s="84"/>
      <c r="U1399" s="80"/>
      <c r="V1399" s="80"/>
      <c r="W1399" s="80"/>
      <c r="X1399" s="84"/>
      <c r="Y1399" s="81"/>
      <c r="Z1399" s="81"/>
      <c r="AA1399" s="81"/>
    </row>
    <row r="1400" spans="1:27" s="44" customFormat="1" x14ac:dyDescent="0.25">
      <c r="A1400" s="111"/>
      <c r="B1400" s="111"/>
      <c r="C1400" s="110"/>
      <c r="D1400" s="111"/>
      <c r="E1400" s="113"/>
      <c r="F1400" s="81"/>
      <c r="G1400" s="95"/>
      <c r="H1400" s="95"/>
      <c r="I1400" s="95"/>
      <c r="J1400" s="95"/>
      <c r="K1400" s="95"/>
      <c r="L1400" s="95"/>
      <c r="M1400" s="95"/>
      <c r="N1400" s="81"/>
      <c r="O1400" s="81"/>
      <c r="P1400" s="96"/>
      <c r="Q1400" s="81"/>
      <c r="S1400" s="84"/>
      <c r="T1400" s="84"/>
      <c r="U1400" s="80"/>
      <c r="V1400" s="80"/>
      <c r="W1400" s="80"/>
      <c r="X1400" s="84"/>
      <c r="Y1400" s="81"/>
      <c r="Z1400" s="81"/>
      <c r="AA1400" s="81"/>
    </row>
    <row r="1401" spans="1:27" s="44" customFormat="1" x14ac:dyDescent="0.25">
      <c r="A1401" s="111"/>
      <c r="B1401" s="111"/>
      <c r="C1401" s="110"/>
      <c r="D1401" s="111"/>
      <c r="E1401" s="113"/>
      <c r="F1401" s="81"/>
      <c r="G1401" s="95"/>
      <c r="H1401" s="95"/>
      <c r="I1401" s="95"/>
      <c r="J1401" s="95"/>
      <c r="K1401" s="95"/>
      <c r="L1401" s="95"/>
      <c r="M1401" s="95"/>
      <c r="N1401" s="81"/>
      <c r="O1401" s="81"/>
      <c r="P1401" s="96"/>
      <c r="Q1401" s="81"/>
      <c r="S1401" s="84"/>
      <c r="T1401" s="84"/>
      <c r="U1401" s="80"/>
      <c r="V1401" s="80"/>
      <c r="W1401" s="80"/>
      <c r="X1401" s="84"/>
      <c r="Y1401" s="81"/>
      <c r="Z1401" s="81"/>
      <c r="AA1401" s="81"/>
    </row>
    <row r="1402" spans="1:27" s="44" customFormat="1" x14ac:dyDescent="0.25">
      <c r="A1402" s="111"/>
      <c r="B1402" s="111"/>
      <c r="C1402" s="110"/>
      <c r="D1402" s="111"/>
      <c r="E1402" s="113"/>
      <c r="F1402" s="81"/>
      <c r="G1402" s="95"/>
      <c r="H1402" s="95"/>
      <c r="I1402" s="95"/>
      <c r="J1402" s="95"/>
      <c r="K1402" s="95"/>
      <c r="L1402" s="95"/>
      <c r="M1402" s="95"/>
      <c r="N1402" s="81"/>
      <c r="O1402" s="81"/>
      <c r="P1402" s="96"/>
      <c r="Q1402" s="81"/>
      <c r="S1402" s="84"/>
      <c r="T1402" s="84"/>
      <c r="U1402" s="80"/>
      <c r="V1402" s="80"/>
      <c r="W1402" s="80"/>
      <c r="X1402" s="84"/>
      <c r="Y1402" s="81"/>
      <c r="Z1402" s="81"/>
      <c r="AA1402" s="81"/>
    </row>
    <row r="1403" spans="1:27" s="44" customFormat="1" x14ac:dyDescent="0.25">
      <c r="A1403" s="111"/>
      <c r="B1403" s="111"/>
      <c r="C1403" s="110"/>
      <c r="D1403" s="111"/>
      <c r="E1403" s="113"/>
      <c r="F1403" s="81"/>
      <c r="G1403" s="95"/>
      <c r="H1403" s="95"/>
      <c r="I1403" s="95"/>
      <c r="J1403" s="95"/>
      <c r="K1403" s="95"/>
      <c r="L1403" s="95"/>
      <c r="M1403" s="95"/>
      <c r="N1403" s="81"/>
      <c r="O1403" s="81"/>
      <c r="P1403" s="96"/>
      <c r="Q1403" s="81"/>
      <c r="S1403" s="84"/>
      <c r="T1403" s="84"/>
      <c r="U1403" s="80"/>
      <c r="V1403" s="80"/>
      <c r="W1403" s="80"/>
      <c r="X1403" s="84"/>
      <c r="Y1403" s="81"/>
      <c r="Z1403" s="81"/>
      <c r="AA1403" s="81"/>
    </row>
    <row r="1404" spans="1:27" s="44" customFormat="1" x14ac:dyDescent="0.25">
      <c r="A1404" s="111"/>
      <c r="B1404" s="111"/>
      <c r="C1404" s="110"/>
      <c r="D1404" s="111"/>
      <c r="E1404" s="113"/>
      <c r="F1404" s="81"/>
      <c r="G1404" s="95"/>
      <c r="H1404" s="95"/>
      <c r="I1404" s="95"/>
      <c r="J1404" s="95"/>
      <c r="K1404" s="95"/>
      <c r="L1404" s="95"/>
      <c r="M1404" s="95"/>
      <c r="N1404" s="81"/>
      <c r="O1404" s="81"/>
      <c r="P1404" s="96"/>
      <c r="Q1404" s="81"/>
      <c r="S1404" s="84"/>
      <c r="T1404" s="84"/>
      <c r="U1404" s="80"/>
      <c r="V1404" s="80"/>
      <c r="W1404" s="80"/>
      <c r="X1404" s="84"/>
      <c r="Y1404" s="81"/>
      <c r="Z1404" s="81"/>
      <c r="AA1404" s="81"/>
    </row>
    <row r="1405" spans="1:27" s="44" customFormat="1" x14ac:dyDescent="0.25">
      <c r="A1405" s="111"/>
      <c r="B1405" s="111"/>
      <c r="C1405" s="110"/>
      <c r="D1405" s="111"/>
      <c r="E1405" s="113"/>
      <c r="F1405" s="81"/>
      <c r="G1405" s="95"/>
      <c r="H1405" s="95"/>
      <c r="I1405" s="95"/>
      <c r="J1405" s="95"/>
      <c r="K1405" s="95"/>
      <c r="L1405" s="95"/>
      <c r="M1405" s="95"/>
      <c r="N1405" s="81"/>
      <c r="O1405" s="81"/>
      <c r="P1405" s="96"/>
      <c r="Q1405" s="81"/>
      <c r="S1405" s="84"/>
      <c r="T1405" s="84"/>
      <c r="U1405" s="80"/>
      <c r="V1405" s="80"/>
      <c r="W1405" s="80"/>
      <c r="X1405" s="84"/>
      <c r="Y1405" s="81"/>
      <c r="Z1405" s="81"/>
      <c r="AA1405" s="81"/>
    </row>
    <row r="1406" spans="1:27" s="44" customFormat="1" x14ac:dyDescent="0.25">
      <c r="A1406" s="111"/>
      <c r="B1406" s="111"/>
      <c r="C1406" s="110"/>
      <c r="D1406" s="111"/>
      <c r="E1406" s="113"/>
      <c r="F1406" s="81"/>
      <c r="G1406" s="95"/>
      <c r="H1406" s="95"/>
      <c r="I1406" s="95"/>
      <c r="J1406" s="95"/>
      <c r="K1406" s="95"/>
      <c r="L1406" s="95"/>
      <c r="M1406" s="95"/>
      <c r="N1406" s="81"/>
      <c r="O1406" s="81"/>
      <c r="P1406" s="96"/>
      <c r="Q1406" s="81"/>
      <c r="S1406" s="84"/>
      <c r="T1406" s="84"/>
      <c r="U1406" s="80"/>
      <c r="V1406" s="80"/>
      <c r="W1406" s="80"/>
      <c r="X1406" s="84"/>
      <c r="Y1406" s="81"/>
      <c r="Z1406" s="81"/>
      <c r="AA1406" s="81"/>
    </row>
    <row r="1407" spans="1:27" s="44" customFormat="1" x14ac:dyDescent="0.25">
      <c r="A1407" s="111"/>
      <c r="B1407" s="111"/>
      <c r="C1407" s="110"/>
      <c r="D1407" s="111"/>
      <c r="E1407" s="113"/>
      <c r="F1407" s="81"/>
      <c r="G1407" s="95"/>
      <c r="H1407" s="95"/>
      <c r="I1407" s="95"/>
      <c r="J1407" s="95"/>
      <c r="K1407" s="95"/>
      <c r="L1407" s="95"/>
      <c r="M1407" s="95"/>
      <c r="N1407" s="81"/>
      <c r="O1407" s="81"/>
      <c r="P1407" s="96"/>
      <c r="Q1407" s="81"/>
      <c r="S1407" s="84"/>
      <c r="T1407" s="84"/>
      <c r="U1407" s="80"/>
      <c r="V1407" s="80"/>
      <c r="W1407" s="80"/>
      <c r="X1407" s="84"/>
      <c r="Y1407" s="81"/>
      <c r="Z1407" s="81"/>
      <c r="AA1407" s="81"/>
    </row>
    <row r="1408" spans="1:27" s="44" customFormat="1" x14ac:dyDescent="0.25">
      <c r="A1408" s="111"/>
      <c r="B1408" s="111"/>
      <c r="C1408" s="110"/>
      <c r="D1408" s="111"/>
      <c r="E1408" s="113"/>
      <c r="F1408" s="81"/>
      <c r="G1408" s="95"/>
      <c r="H1408" s="95"/>
      <c r="I1408" s="95"/>
      <c r="J1408" s="95"/>
      <c r="K1408" s="95"/>
      <c r="L1408" s="95"/>
      <c r="M1408" s="95"/>
      <c r="N1408" s="81"/>
      <c r="O1408" s="81"/>
      <c r="P1408" s="96"/>
      <c r="Q1408" s="81"/>
      <c r="S1408" s="84"/>
      <c r="T1408" s="84"/>
      <c r="U1408" s="80"/>
      <c r="V1408" s="80"/>
      <c r="W1408" s="80"/>
      <c r="X1408" s="84"/>
      <c r="Y1408" s="81"/>
      <c r="Z1408" s="81"/>
      <c r="AA1408" s="81"/>
    </row>
    <row r="1409" spans="1:27" s="44" customFormat="1" x14ac:dyDescent="0.25">
      <c r="A1409" s="111"/>
      <c r="B1409" s="111"/>
      <c r="C1409" s="110"/>
      <c r="D1409" s="111"/>
      <c r="E1409" s="113"/>
      <c r="F1409" s="81"/>
      <c r="G1409" s="95"/>
      <c r="H1409" s="95"/>
      <c r="I1409" s="95"/>
      <c r="J1409" s="95"/>
      <c r="K1409" s="95"/>
      <c r="L1409" s="95"/>
      <c r="M1409" s="95"/>
      <c r="N1409" s="81"/>
      <c r="O1409" s="81"/>
      <c r="P1409" s="96"/>
      <c r="Q1409" s="81"/>
      <c r="S1409" s="84"/>
      <c r="T1409" s="84"/>
      <c r="U1409" s="80"/>
      <c r="V1409" s="80"/>
      <c r="W1409" s="80"/>
      <c r="X1409" s="84"/>
      <c r="Y1409" s="81"/>
      <c r="Z1409" s="81"/>
      <c r="AA1409" s="81"/>
    </row>
    <row r="1410" spans="1:27" s="44" customFormat="1" x14ac:dyDescent="0.25">
      <c r="A1410" s="111"/>
      <c r="B1410" s="111"/>
      <c r="C1410" s="110"/>
      <c r="D1410" s="111"/>
      <c r="E1410" s="113"/>
      <c r="F1410" s="81"/>
      <c r="G1410" s="95"/>
      <c r="H1410" s="95"/>
      <c r="I1410" s="95"/>
      <c r="J1410" s="95"/>
      <c r="K1410" s="95"/>
      <c r="L1410" s="95"/>
      <c r="M1410" s="95"/>
      <c r="N1410" s="81"/>
      <c r="O1410" s="81"/>
      <c r="P1410" s="96"/>
      <c r="Q1410" s="81"/>
      <c r="S1410" s="84"/>
      <c r="T1410" s="84"/>
      <c r="U1410" s="80"/>
      <c r="V1410" s="80"/>
      <c r="W1410" s="80"/>
      <c r="X1410" s="84"/>
      <c r="Y1410" s="81"/>
      <c r="Z1410" s="81"/>
      <c r="AA1410" s="81"/>
    </row>
    <row r="1411" spans="1:27" s="44" customFormat="1" x14ac:dyDescent="0.25">
      <c r="A1411" s="111"/>
      <c r="B1411" s="111"/>
      <c r="C1411" s="110"/>
      <c r="D1411" s="111"/>
      <c r="E1411" s="113"/>
      <c r="F1411" s="81"/>
      <c r="G1411" s="95"/>
      <c r="H1411" s="95"/>
      <c r="I1411" s="95"/>
      <c r="J1411" s="95"/>
      <c r="K1411" s="95"/>
      <c r="L1411" s="95"/>
      <c r="M1411" s="95"/>
      <c r="N1411" s="81"/>
      <c r="O1411" s="81"/>
      <c r="P1411" s="96"/>
      <c r="Q1411" s="81"/>
      <c r="S1411" s="84"/>
      <c r="T1411" s="84"/>
      <c r="U1411" s="80"/>
      <c r="V1411" s="80"/>
      <c r="W1411" s="80"/>
      <c r="X1411" s="84"/>
      <c r="Y1411" s="81"/>
      <c r="Z1411" s="81"/>
      <c r="AA1411" s="81"/>
    </row>
    <row r="1412" spans="1:27" s="44" customFormat="1" x14ac:dyDescent="0.25">
      <c r="A1412" s="111"/>
      <c r="B1412" s="111"/>
      <c r="C1412" s="110"/>
      <c r="D1412" s="111"/>
      <c r="E1412" s="113"/>
      <c r="F1412" s="81"/>
      <c r="G1412" s="95"/>
      <c r="H1412" s="95"/>
      <c r="I1412" s="95"/>
      <c r="J1412" s="95"/>
      <c r="K1412" s="95"/>
      <c r="L1412" s="95"/>
      <c r="M1412" s="95"/>
      <c r="N1412" s="81"/>
      <c r="O1412" s="81"/>
      <c r="P1412" s="96"/>
      <c r="Q1412" s="81"/>
      <c r="S1412" s="84"/>
      <c r="T1412" s="84"/>
      <c r="U1412" s="80"/>
      <c r="V1412" s="80"/>
      <c r="W1412" s="80"/>
      <c r="X1412" s="84"/>
      <c r="Y1412" s="81"/>
      <c r="Z1412" s="81"/>
      <c r="AA1412" s="81"/>
    </row>
    <row r="1413" spans="1:27" s="44" customFormat="1" x14ac:dyDescent="0.25">
      <c r="A1413" s="111"/>
      <c r="B1413" s="111"/>
      <c r="C1413" s="110"/>
      <c r="D1413" s="111"/>
      <c r="E1413" s="113"/>
      <c r="F1413" s="81"/>
      <c r="G1413" s="95"/>
      <c r="H1413" s="95"/>
      <c r="I1413" s="95"/>
      <c r="J1413" s="95"/>
      <c r="K1413" s="95"/>
      <c r="L1413" s="95"/>
      <c r="M1413" s="95"/>
      <c r="N1413" s="81"/>
      <c r="O1413" s="81"/>
      <c r="P1413" s="96"/>
      <c r="Q1413" s="81"/>
      <c r="S1413" s="84"/>
      <c r="T1413" s="84"/>
      <c r="U1413" s="80"/>
      <c r="V1413" s="80"/>
      <c r="W1413" s="80"/>
      <c r="X1413" s="84"/>
      <c r="Y1413" s="81"/>
      <c r="Z1413" s="81"/>
      <c r="AA1413" s="81"/>
    </row>
    <row r="1414" spans="1:27" s="44" customFormat="1" x14ac:dyDescent="0.25">
      <c r="A1414" s="111"/>
      <c r="B1414" s="111"/>
      <c r="C1414" s="110"/>
      <c r="D1414" s="111"/>
      <c r="E1414" s="113"/>
      <c r="F1414" s="81"/>
      <c r="G1414" s="95"/>
      <c r="H1414" s="95"/>
      <c r="I1414" s="95"/>
      <c r="J1414" s="95"/>
      <c r="K1414" s="95"/>
      <c r="L1414" s="95"/>
      <c r="M1414" s="95"/>
      <c r="N1414" s="81"/>
      <c r="O1414" s="81"/>
      <c r="P1414" s="96"/>
      <c r="Q1414" s="81"/>
      <c r="S1414" s="84"/>
      <c r="T1414" s="84"/>
      <c r="U1414" s="80"/>
      <c r="V1414" s="80"/>
      <c r="W1414" s="80"/>
      <c r="X1414" s="84"/>
      <c r="Y1414" s="81"/>
      <c r="Z1414" s="81"/>
      <c r="AA1414" s="81"/>
    </row>
    <row r="1415" spans="1:27" s="44" customFormat="1" x14ac:dyDescent="0.25">
      <c r="A1415" s="111"/>
      <c r="B1415" s="111"/>
      <c r="C1415" s="110"/>
      <c r="D1415" s="111"/>
      <c r="E1415" s="113"/>
      <c r="F1415" s="81"/>
      <c r="G1415" s="95"/>
      <c r="H1415" s="95"/>
      <c r="I1415" s="95"/>
      <c r="J1415" s="95"/>
      <c r="K1415" s="95"/>
      <c r="L1415" s="95"/>
      <c r="M1415" s="95"/>
      <c r="N1415" s="81"/>
      <c r="O1415" s="81"/>
      <c r="P1415" s="96"/>
      <c r="Q1415" s="81"/>
      <c r="S1415" s="84"/>
      <c r="T1415" s="84"/>
      <c r="U1415" s="80"/>
      <c r="V1415" s="80"/>
      <c r="W1415" s="80"/>
      <c r="X1415" s="84"/>
      <c r="Y1415" s="81"/>
      <c r="Z1415" s="81"/>
      <c r="AA1415" s="81"/>
    </row>
    <row r="1416" spans="1:27" s="44" customFormat="1" x14ac:dyDescent="0.25">
      <c r="A1416" s="111"/>
      <c r="B1416" s="111"/>
      <c r="C1416" s="110"/>
      <c r="D1416" s="111"/>
      <c r="E1416" s="113"/>
      <c r="F1416" s="81"/>
      <c r="G1416" s="95"/>
      <c r="H1416" s="95"/>
      <c r="I1416" s="95"/>
      <c r="J1416" s="95"/>
      <c r="K1416" s="95"/>
      <c r="L1416" s="95"/>
      <c r="M1416" s="95"/>
      <c r="N1416" s="81"/>
      <c r="O1416" s="81"/>
      <c r="P1416" s="96"/>
      <c r="Q1416" s="81"/>
      <c r="S1416" s="84"/>
      <c r="T1416" s="84"/>
      <c r="U1416" s="80"/>
      <c r="V1416" s="80"/>
      <c r="W1416" s="80"/>
      <c r="X1416" s="84"/>
      <c r="Y1416" s="81"/>
      <c r="Z1416" s="81"/>
      <c r="AA1416" s="81"/>
    </row>
    <row r="1417" spans="1:27" s="44" customFormat="1" x14ac:dyDescent="0.25">
      <c r="A1417" s="111"/>
      <c r="B1417" s="111"/>
      <c r="C1417" s="110"/>
      <c r="D1417" s="111"/>
      <c r="E1417" s="113"/>
      <c r="F1417" s="81"/>
      <c r="G1417" s="95"/>
      <c r="H1417" s="95"/>
      <c r="I1417" s="95"/>
      <c r="J1417" s="95"/>
      <c r="K1417" s="95"/>
      <c r="L1417" s="95"/>
      <c r="M1417" s="95"/>
      <c r="N1417" s="81"/>
      <c r="O1417" s="81"/>
      <c r="P1417" s="96"/>
      <c r="Q1417" s="81"/>
      <c r="S1417" s="84"/>
      <c r="T1417" s="84"/>
      <c r="U1417" s="80"/>
      <c r="V1417" s="80"/>
      <c r="W1417" s="80"/>
      <c r="X1417" s="84"/>
      <c r="Y1417" s="81"/>
      <c r="Z1417" s="81"/>
      <c r="AA1417" s="81"/>
    </row>
    <row r="1418" spans="1:27" s="44" customFormat="1" x14ac:dyDescent="0.25">
      <c r="A1418" s="111"/>
      <c r="B1418" s="111"/>
      <c r="C1418" s="110"/>
      <c r="D1418" s="111"/>
      <c r="E1418" s="113"/>
      <c r="F1418" s="81"/>
      <c r="G1418" s="95"/>
      <c r="H1418" s="95"/>
      <c r="I1418" s="95"/>
      <c r="J1418" s="95"/>
      <c r="K1418" s="95"/>
      <c r="L1418" s="95"/>
      <c r="M1418" s="95"/>
      <c r="N1418" s="81"/>
      <c r="O1418" s="81"/>
      <c r="P1418" s="96"/>
      <c r="Q1418" s="81"/>
      <c r="S1418" s="84"/>
      <c r="T1418" s="84"/>
      <c r="U1418" s="80"/>
      <c r="V1418" s="80"/>
      <c r="W1418" s="80"/>
      <c r="X1418" s="84"/>
      <c r="Y1418" s="81"/>
      <c r="Z1418" s="81"/>
      <c r="AA1418" s="81"/>
    </row>
    <row r="1419" spans="1:27" s="44" customFormat="1" x14ac:dyDescent="0.25">
      <c r="A1419" s="111"/>
      <c r="B1419" s="111"/>
      <c r="C1419" s="110"/>
      <c r="D1419" s="111"/>
      <c r="E1419" s="113"/>
      <c r="F1419" s="81"/>
      <c r="G1419" s="95"/>
      <c r="H1419" s="95"/>
      <c r="I1419" s="95"/>
      <c r="J1419" s="95"/>
      <c r="K1419" s="95"/>
      <c r="L1419" s="95"/>
      <c r="M1419" s="95"/>
      <c r="N1419" s="81"/>
      <c r="O1419" s="81"/>
      <c r="P1419" s="96"/>
      <c r="Q1419" s="81"/>
      <c r="S1419" s="84"/>
      <c r="T1419" s="84"/>
      <c r="U1419" s="80"/>
      <c r="V1419" s="80"/>
      <c r="W1419" s="80"/>
      <c r="X1419" s="84"/>
      <c r="Y1419" s="81"/>
      <c r="Z1419" s="81"/>
      <c r="AA1419" s="81"/>
    </row>
    <row r="1420" spans="1:27" s="44" customFormat="1" x14ac:dyDescent="0.25">
      <c r="A1420" s="111"/>
      <c r="B1420" s="111"/>
      <c r="C1420" s="110"/>
      <c r="D1420" s="111"/>
      <c r="E1420" s="113"/>
      <c r="F1420" s="81"/>
      <c r="G1420" s="95"/>
      <c r="H1420" s="95"/>
      <c r="I1420" s="95"/>
      <c r="J1420" s="95"/>
      <c r="K1420" s="95"/>
      <c r="L1420" s="95"/>
      <c r="M1420" s="95"/>
      <c r="N1420" s="81"/>
      <c r="O1420" s="81"/>
      <c r="P1420" s="96"/>
      <c r="Q1420" s="81"/>
      <c r="S1420" s="84"/>
      <c r="T1420" s="84"/>
      <c r="U1420" s="80"/>
      <c r="V1420" s="80"/>
      <c r="W1420" s="80"/>
      <c r="X1420" s="84"/>
      <c r="Y1420" s="81"/>
      <c r="Z1420" s="81"/>
      <c r="AA1420" s="81"/>
    </row>
    <row r="1421" spans="1:27" s="44" customFormat="1" x14ac:dyDescent="0.25">
      <c r="A1421" s="111"/>
      <c r="B1421" s="111"/>
      <c r="C1421" s="110"/>
      <c r="D1421" s="111"/>
      <c r="E1421" s="113"/>
      <c r="F1421" s="81"/>
      <c r="G1421" s="95"/>
      <c r="H1421" s="95"/>
      <c r="I1421" s="95"/>
      <c r="J1421" s="95"/>
      <c r="K1421" s="95"/>
      <c r="L1421" s="95"/>
      <c r="M1421" s="95"/>
      <c r="N1421" s="81"/>
      <c r="O1421" s="81"/>
      <c r="P1421" s="96"/>
      <c r="Q1421" s="81"/>
      <c r="S1421" s="84"/>
      <c r="T1421" s="84"/>
      <c r="U1421" s="80"/>
      <c r="V1421" s="80"/>
      <c r="W1421" s="80"/>
      <c r="X1421" s="84"/>
      <c r="Y1421" s="81"/>
      <c r="Z1421" s="81"/>
      <c r="AA1421" s="81"/>
    </row>
    <row r="1422" spans="1:27" s="44" customFormat="1" x14ac:dyDescent="0.25">
      <c r="A1422" s="111"/>
      <c r="B1422" s="111"/>
      <c r="C1422" s="110"/>
      <c r="D1422" s="111"/>
      <c r="E1422" s="113"/>
      <c r="F1422" s="81"/>
      <c r="G1422" s="95"/>
      <c r="H1422" s="95"/>
      <c r="I1422" s="95"/>
      <c r="J1422" s="95"/>
      <c r="K1422" s="95"/>
      <c r="L1422" s="95"/>
      <c r="M1422" s="95"/>
      <c r="N1422" s="81"/>
      <c r="O1422" s="81"/>
      <c r="P1422" s="96"/>
      <c r="Q1422" s="81"/>
      <c r="S1422" s="84"/>
      <c r="T1422" s="84"/>
      <c r="U1422" s="80"/>
      <c r="V1422" s="80"/>
      <c r="W1422" s="80"/>
      <c r="X1422" s="84"/>
      <c r="Y1422" s="81"/>
      <c r="Z1422" s="81"/>
      <c r="AA1422" s="81"/>
    </row>
    <row r="1423" spans="1:27" s="44" customFormat="1" x14ac:dyDescent="0.25">
      <c r="A1423" s="111"/>
      <c r="B1423" s="111"/>
      <c r="C1423" s="110"/>
      <c r="D1423" s="111"/>
      <c r="E1423" s="113"/>
      <c r="F1423" s="81"/>
      <c r="G1423" s="95"/>
      <c r="H1423" s="95"/>
      <c r="I1423" s="95"/>
      <c r="J1423" s="95"/>
      <c r="K1423" s="95"/>
      <c r="L1423" s="95"/>
      <c r="M1423" s="95"/>
      <c r="N1423" s="81"/>
      <c r="O1423" s="81"/>
      <c r="P1423" s="96"/>
      <c r="Q1423" s="81"/>
      <c r="S1423" s="84"/>
      <c r="T1423" s="84"/>
      <c r="U1423" s="80"/>
      <c r="V1423" s="80"/>
      <c r="W1423" s="80"/>
      <c r="X1423" s="84"/>
      <c r="Y1423" s="81"/>
      <c r="Z1423" s="81"/>
      <c r="AA1423" s="81"/>
    </row>
    <row r="1424" spans="1:27" s="44" customFormat="1" x14ac:dyDescent="0.25">
      <c r="A1424" s="111"/>
      <c r="B1424" s="111"/>
      <c r="C1424" s="110"/>
      <c r="D1424" s="111"/>
      <c r="E1424" s="113"/>
      <c r="F1424" s="81"/>
      <c r="G1424" s="95"/>
      <c r="H1424" s="95"/>
      <c r="I1424" s="95"/>
      <c r="J1424" s="95"/>
      <c r="K1424" s="95"/>
      <c r="L1424" s="95"/>
      <c r="M1424" s="95"/>
      <c r="N1424" s="81"/>
      <c r="O1424" s="81"/>
      <c r="P1424" s="96"/>
      <c r="Q1424" s="81"/>
      <c r="S1424" s="84"/>
      <c r="T1424" s="84"/>
      <c r="U1424" s="80"/>
      <c r="V1424" s="80"/>
      <c r="W1424" s="80"/>
      <c r="X1424" s="84"/>
      <c r="Y1424" s="81"/>
      <c r="Z1424" s="81"/>
      <c r="AA1424" s="81"/>
    </row>
    <row r="1425" spans="1:27" s="44" customFormat="1" x14ac:dyDescent="0.25">
      <c r="A1425" s="111"/>
      <c r="B1425" s="111"/>
      <c r="C1425" s="110"/>
      <c r="D1425" s="111"/>
      <c r="E1425" s="113"/>
      <c r="F1425" s="81"/>
      <c r="G1425" s="95"/>
      <c r="H1425" s="95"/>
      <c r="I1425" s="95"/>
      <c r="J1425" s="95"/>
      <c r="K1425" s="95"/>
      <c r="L1425" s="95"/>
      <c r="M1425" s="95"/>
      <c r="N1425" s="81"/>
      <c r="O1425" s="81"/>
      <c r="P1425" s="96"/>
      <c r="Q1425" s="81"/>
      <c r="S1425" s="84"/>
      <c r="T1425" s="84"/>
      <c r="U1425" s="80"/>
      <c r="V1425" s="80"/>
      <c r="W1425" s="80"/>
      <c r="X1425" s="84"/>
      <c r="Y1425" s="81"/>
      <c r="Z1425" s="81"/>
      <c r="AA1425" s="81"/>
    </row>
    <row r="1426" spans="1:27" s="44" customFormat="1" x14ac:dyDescent="0.25">
      <c r="A1426" s="111"/>
      <c r="B1426" s="111"/>
      <c r="C1426" s="110"/>
      <c r="D1426" s="111"/>
      <c r="E1426" s="113"/>
      <c r="F1426" s="81"/>
      <c r="G1426" s="95"/>
      <c r="H1426" s="95"/>
      <c r="I1426" s="95"/>
      <c r="J1426" s="95"/>
      <c r="K1426" s="95"/>
      <c r="L1426" s="95"/>
      <c r="M1426" s="95"/>
      <c r="N1426" s="81"/>
      <c r="O1426" s="81"/>
      <c r="P1426" s="96"/>
      <c r="Q1426" s="81"/>
      <c r="S1426" s="84"/>
      <c r="T1426" s="84"/>
      <c r="U1426" s="80"/>
      <c r="V1426" s="80"/>
      <c r="W1426" s="80"/>
      <c r="X1426" s="84"/>
      <c r="Y1426" s="81"/>
      <c r="Z1426" s="81"/>
      <c r="AA1426" s="81"/>
    </row>
    <row r="1427" spans="1:27" s="44" customFormat="1" x14ac:dyDescent="0.25">
      <c r="A1427" s="111"/>
      <c r="B1427" s="111"/>
      <c r="C1427" s="110"/>
      <c r="D1427" s="111"/>
      <c r="E1427" s="113"/>
      <c r="F1427" s="81"/>
      <c r="G1427" s="95"/>
      <c r="H1427" s="95"/>
      <c r="I1427" s="95"/>
      <c r="J1427" s="95"/>
      <c r="K1427" s="95"/>
      <c r="L1427" s="95"/>
      <c r="M1427" s="95"/>
      <c r="N1427" s="81"/>
      <c r="O1427" s="81"/>
      <c r="P1427" s="96"/>
      <c r="Q1427" s="81"/>
      <c r="S1427" s="84"/>
      <c r="T1427" s="84"/>
      <c r="U1427" s="80"/>
      <c r="V1427" s="80"/>
      <c r="W1427" s="80"/>
      <c r="X1427" s="84"/>
      <c r="Y1427" s="81"/>
      <c r="Z1427" s="81"/>
      <c r="AA1427" s="81"/>
    </row>
    <row r="1428" spans="1:27" s="44" customFormat="1" x14ac:dyDescent="0.25">
      <c r="A1428" s="111"/>
      <c r="B1428" s="111"/>
      <c r="C1428" s="110"/>
      <c r="D1428" s="111"/>
      <c r="E1428" s="113"/>
      <c r="F1428" s="81"/>
      <c r="G1428" s="95"/>
      <c r="H1428" s="95"/>
      <c r="I1428" s="95"/>
      <c r="J1428" s="95"/>
      <c r="K1428" s="95"/>
      <c r="L1428" s="95"/>
      <c r="M1428" s="95"/>
      <c r="N1428" s="81"/>
      <c r="O1428" s="81"/>
      <c r="P1428" s="96"/>
      <c r="Q1428" s="81"/>
      <c r="R1428" s="81"/>
      <c r="S1428" s="84"/>
      <c r="T1428" s="84"/>
      <c r="U1428" s="80"/>
      <c r="V1428" s="80"/>
      <c r="W1428" s="80"/>
      <c r="X1428" s="84"/>
      <c r="Y1428" s="81"/>
      <c r="Z1428" s="81"/>
      <c r="AA1428" s="81"/>
    </row>
    <row r="1429" spans="1:27" s="44" customFormat="1" x14ac:dyDescent="0.25">
      <c r="A1429" s="111"/>
      <c r="B1429" s="111"/>
      <c r="C1429" s="110"/>
      <c r="D1429" s="111"/>
      <c r="E1429" s="113"/>
      <c r="F1429" s="81"/>
      <c r="G1429" s="95"/>
      <c r="H1429" s="95"/>
      <c r="I1429" s="95"/>
      <c r="J1429" s="95"/>
      <c r="K1429" s="95"/>
      <c r="L1429" s="95"/>
      <c r="M1429" s="95"/>
      <c r="N1429" s="81"/>
      <c r="O1429" s="81"/>
      <c r="P1429" s="96"/>
      <c r="Q1429" s="81"/>
      <c r="R1429" s="81"/>
      <c r="S1429" s="84"/>
      <c r="T1429" s="84"/>
      <c r="U1429" s="80"/>
      <c r="V1429" s="80"/>
      <c r="W1429" s="80"/>
      <c r="X1429" s="84"/>
      <c r="Y1429" s="81"/>
      <c r="Z1429" s="81"/>
      <c r="AA1429" s="81"/>
    </row>
    <row r="1430" spans="1:27" s="44" customFormat="1" x14ac:dyDescent="0.25">
      <c r="A1430" s="111"/>
      <c r="B1430" s="111"/>
      <c r="C1430" s="110"/>
      <c r="D1430" s="111"/>
      <c r="E1430" s="113"/>
      <c r="F1430" s="81"/>
      <c r="G1430" s="95"/>
      <c r="H1430" s="95"/>
      <c r="I1430" s="95"/>
      <c r="J1430" s="95"/>
      <c r="K1430" s="95"/>
      <c r="L1430" s="95"/>
      <c r="M1430" s="95"/>
      <c r="N1430" s="81"/>
      <c r="O1430" s="81"/>
      <c r="P1430" s="96"/>
      <c r="Q1430" s="81"/>
      <c r="R1430" s="81"/>
      <c r="S1430" s="84"/>
      <c r="T1430" s="84"/>
      <c r="U1430" s="80"/>
      <c r="V1430" s="80"/>
      <c r="W1430" s="80"/>
      <c r="X1430" s="84"/>
      <c r="Y1430" s="81"/>
      <c r="Z1430" s="81"/>
      <c r="AA1430" s="81"/>
    </row>
    <row r="1431" spans="1:27" s="44" customFormat="1" x14ac:dyDescent="0.25">
      <c r="A1431" s="91"/>
      <c r="B1431" s="92"/>
      <c r="C1431" s="91"/>
      <c r="D1431" s="92"/>
      <c r="E1431" s="93"/>
      <c r="F1431" s="81"/>
      <c r="G1431" s="94" t="str">
        <f>IF(E1431&gt;=40%,"X","")</f>
        <v/>
      </c>
      <c r="H1431" s="94" t="str">
        <f>IF(AND( E1431&gt;=30%, E1431 &lt;=39.99%),"X","")</f>
        <v/>
      </c>
      <c r="I1431" s="95"/>
      <c r="J1431" s="95"/>
      <c r="K1431" s="95"/>
      <c r="L1431" s="95"/>
      <c r="M1431" s="95"/>
      <c r="N1431" s="81"/>
      <c r="O1431" s="81"/>
      <c r="P1431" s="96"/>
      <c r="Q1431" s="81"/>
      <c r="S1431" s="84"/>
      <c r="T1431" s="84"/>
      <c r="U1431" s="80"/>
      <c r="V1431" s="80"/>
      <c r="W1431" s="80"/>
      <c r="X1431" s="84"/>
      <c r="Y1431" s="81"/>
      <c r="Z1431" s="81"/>
      <c r="AA1431" s="81"/>
    </row>
    <row r="1432" spans="1:27" s="44" customFormat="1" x14ac:dyDescent="0.25">
      <c r="A1432" s="111"/>
      <c r="B1432" s="111"/>
      <c r="C1432" s="110"/>
      <c r="D1432" s="111"/>
      <c r="E1432" s="113"/>
      <c r="F1432" s="81"/>
      <c r="G1432" s="95"/>
      <c r="H1432" s="95"/>
      <c r="I1432" s="95"/>
      <c r="J1432" s="95"/>
      <c r="K1432" s="95"/>
      <c r="L1432" s="95"/>
      <c r="M1432" s="95"/>
      <c r="N1432" s="81"/>
      <c r="O1432" s="81"/>
      <c r="P1432" s="96"/>
      <c r="Q1432" s="81"/>
      <c r="S1432" s="84"/>
      <c r="T1432" s="84"/>
      <c r="U1432" s="80"/>
      <c r="V1432" s="80"/>
      <c r="W1432" s="80"/>
      <c r="X1432" s="84"/>
      <c r="Y1432" s="81"/>
      <c r="Z1432" s="81"/>
      <c r="AA1432" s="81"/>
    </row>
    <row r="1433" spans="1:27" s="44" customFormat="1" x14ac:dyDescent="0.25">
      <c r="A1433" s="111"/>
      <c r="B1433" s="111"/>
      <c r="C1433" s="110"/>
      <c r="D1433" s="111"/>
      <c r="E1433" s="113"/>
      <c r="F1433" s="81"/>
      <c r="G1433" s="95"/>
      <c r="H1433" s="95"/>
      <c r="I1433" s="95"/>
      <c r="J1433" s="95"/>
      <c r="K1433" s="95"/>
      <c r="L1433" s="95"/>
      <c r="M1433" s="95"/>
      <c r="N1433" s="81"/>
      <c r="O1433" s="81"/>
      <c r="P1433" s="96"/>
      <c r="Q1433" s="81"/>
      <c r="S1433" s="84"/>
      <c r="T1433" s="84"/>
      <c r="U1433" s="80"/>
      <c r="V1433" s="80"/>
      <c r="W1433" s="80"/>
      <c r="X1433" s="84"/>
      <c r="Y1433" s="81"/>
      <c r="Z1433" s="81"/>
      <c r="AA1433" s="81"/>
    </row>
    <row r="1434" spans="1:27" s="44" customFormat="1" x14ac:dyDescent="0.25">
      <c r="A1434" s="91"/>
      <c r="B1434" s="92"/>
      <c r="C1434" s="91"/>
      <c r="D1434" s="92"/>
      <c r="E1434" s="93"/>
      <c r="F1434" s="81"/>
      <c r="G1434" s="94" t="str">
        <f>IF(E1434&gt;=40%,"X","")</f>
        <v/>
      </c>
      <c r="H1434" s="94" t="str">
        <f>IF(AND( E1434&gt;=30%, E1434 &lt;=39.99%),"X","")</f>
        <v/>
      </c>
      <c r="I1434" s="95"/>
      <c r="J1434" s="95"/>
      <c r="K1434" s="95"/>
      <c r="L1434" s="95"/>
      <c r="M1434" s="95"/>
      <c r="N1434" s="81"/>
      <c r="O1434" s="81"/>
      <c r="P1434" s="96"/>
      <c r="Q1434" s="81"/>
      <c r="S1434" s="84"/>
      <c r="T1434" s="84"/>
      <c r="U1434" s="80"/>
      <c r="V1434" s="80"/>
      <c r="W1434" s="80"/>
      <c r="X1434" s="84"/>
      <c r="Y1434" s="81"/>
      <c r="Z1434" s="81"/>
      <c r="AA1434" s="81"/>
    </row>
    <row r="1435" spans="1:27" s="44" customFormat="1" x14ac:dyDescent="0.25">
      <c r="A1435" s="111"/>
      <c r="B1435" s="111"/>
      <c r="C1435" s="110"/>
      <c r="D1435" s="111"/>
      <c r="E1435" s="113"/>
      <c r="F1435" s="81"/>
      <c r="G1435" s="95"/>
      <c r="H1435" s="95"/>
      <c r="I1435" s="95"/>
      <c r="J1435" s="95"/>
      <c r="K1435" s="95"/>
      <c r="L1435" s="95"/>
      <c r="M1435" s="95"/>
      <c r="N1435" s="81"/>
      <c r="O1435" s="81"/>
      <c r="P1435" s="96"/>
      <c r="Q1435" s="81"/>
      <c r="S1435" s="84"/>
      <c r="T1435" s="84"/>
      <c r="U1435" s="80"/>
      <c r="V1435" s="80"/>
      <c r="W1435" s="80"/>
      <c r="X1435" s="84"/>
      <c r="Y1435" s="81"/>
      <c r="Z1435" s="81"/>
      <c r="AA1435" s="81"/>
    </row>
    <row r="1436" spans="1:27" s="44" customFormat="1" x14ac:dyDescent="0.25">
      <c r="A1436" s="91"/>
      <c r="B1436" s="92"/>
      <c r="C1436" s="91"/>
      <c r="D1436" s="92"/>
      <c r="E1436" s="93"/>
      <c r="F1436" s="98"/>
      <c r="G1436" s="94" t="str">
        <f>IF(E1436&gt;=40%,"X","")</f>
        <v/>
      </c>
      <c r="H1436" s="94" t="str">
        <f>IF(AND( E1436&gt;=30%, E1436 &lt;=39.99%),"X","")</f>
        <v/>
      </c>
      <c r="I1436" s="95"/>
      <c r="J1436" s="95"/>
      <c r="K1436" s="95"/>
      <c r="L1436" s="95"/>
      <c r="M1436" s="95"/>
      <c r="N1436" s="81"/>
      <c r="O1436" s="81"/>
      <c r="P1436" s="96"/>
      <c r="Q1436" s="81"/>
      <c r="S1436" s="84"/>
      <c r="T1436" s="84"/>
      <c r="U1436" s="80"/>
      <c r="V1436" s="80"/>
      <c r="W1436" s="80"/>
      <c r="X1436" s="84"/>
      <c r="Y1436" s="81"/>
      <c r="Z1436" s="81"/>
      <c r="AA1436" s="81"/>
    </row>
    <row r="1437" spans="1:27" s="44" customFormat="1" x14ac:dyDescent="0.25">
      <c r="A1437" s="111"/>
      <c r="B1437" s="111"/>
      <c r="C1437" s="110"/>
      <c r="D1437" s="111"/>
      <c r="E1437" s="113"/>
      <c r="F1437" s="81"/>
      <c r="G1437" s="95"/>
      <c r="H1437" s="95"/>
      <c r="I1437" s="95"/>
      <c r="J1437" s="95"/>
      <c r="K1437" s="95"/>
      <c r="L1437" s="95"/>
      <c r="M1437" s="95"/>
      <c r="N1437" s="81"/>
      <c r="O1437" s="81"/>
      <c r="P1437" s="96"/>
      <c r="Q1437" s="81"/>
      <c r="S1437" s="84"/>
      <c r="T1437" s="84"/>
      <c r="U1437" s="80"/>
      <c r="V1437" s="80"/>
      <c r="W1437" s="80"/>
      <c r="X1437" s="84"/>
      <c r="Y1437" s="81"/>
      <c r="Z1437" s="81"/>
      <c r="AA1437" s="81"/>
    </row>
    <row r="1438" spans="1:27" s="44" customFormat="1" x14ac:dyDescent="0.25">
      <c r="A1438" s="111"/>
      <c r="B1438" s="111"/>
      <c r="C1438" s="110"/>
      <c r="D1438" s="111"/>
      <c r="E1438" s="113"/>
      <c r="F1438" s="81"/>
      <c r="G1438" s="95"/>
      <c r="H1438" s="95"/>
      <c r="I1438" s="95"/>
      <c r="J1438" s="95"/>
      <c r="K1438" s="95"/>
      <c r="L1438" s="95"/>
      <c r="M1438" s="95"/>
      <c r="N1438" s="81"/>
      <c r="O1438" s="81"/>
      <c r="P1438" s="96"/>
      <c r="Q1438" s="81"/>
      <c r="S1438" s="84"/>
      <c r="T1438" s="84"/>
      <c r="U1438" s="80"/>
      <c r="V1438" s="80"/>
      <c r="W1438" s="80"/>
      <c r="X1438" s="84"/>
      <c r="Y1438" s="81"/>
      <c r="Z1438" s="81"/>
      <c r="AA1438" s="81"/>
    </row>
    <row r="1439" spans="1:27" s="44" customFormat="1" x14ac:dyDescent="0.25">
      <c r="A1439" s="91"/>
      <c r="B1439" s="92"/>
      <c r="C1439" s="91"/>
      <c r="D1439" s="92"/>
      <c r="E1439" s="93"/>
      <c r="F1439" s="81"/>
      <c r="G1439" s="94" t="str">
        <f>IF(E1439&gt;=40%,"X","")</f>
        <v/>
      </c>
      <c r="H1439" s="94" t="str">
        <f>IF(AND( E1439&gt;=30%, E1439 &lt;=39.99%),"X","")</f>
        <v/>
      </c>
      <c r="I1439" s="95"/>
      <c r="J1439" s="95"/>
      <c r="K1439" s="95"/>
      <c r="L1439" s="95"/>
      <c r="M1439" s="95"/>
      <c r="N1439" s="81"/>
      <c r="O1439" s="81"/>
      <c r="P1439" s="96"/>
      <c r="Q1439" s="81"/>
      <c r="S1439" s="84"/>
      <c r="T1439" s="84"/>
      <c r="U1439" s="80"/>
      <c r="V1439" s="80"/>
      <c r="W1439" s="80"/>
      <c r="X1439" s="84"/>
      <c r="Y1439" s="81"/>
      <c r="Z1439" s="81"/>
      <c r="AA1439" s="81"/>
    </row>
    <row r="1440" spans="1:27" s="44" customFormat="1" x14ac:dyDescent="0.25">
      <c r="A1440" s="111"/>
      <c r="B1440" s="111"/>
      <c r="C1440" s="110"/>
      <c r="D1440" s="111"/>
      <c r="E1440" s="113"/>
      <c r="F1440" s="81"/>
      <c r="G1440" s="95"/>
      <c r="H1440" s="95"/>
      <c r="I1440" s="95"/>
      <c r="J1440" s="95"/>
      <c r="K1440" s="95"/>
      <c r="L1440" s="95"/>
      <c r="M1440" s="95"/>
      <c r="N1440" s="81"/>
      <c r="O1440" s="81"/>
      <c r="P1440" s="96"/>
      <c r="Q1440" s="81"/>
      <c r="S1440" s="84"/>
      <c r="T1440" s="84"/>
      <c r="U1440" s="80"/>
      <c r="V1440" s="80"/>
      <c r="W1440" s="80"/>
      <c r="X1440" s="84"/>
      <c r="Y1440" s="81"/>
      <c r="Z1440" s="81"/>
      <c r="AA1440" s="81"/>
    </row>
    <row r="1441" spans="1:46" s="44" customFormat="1" x14ac:dyDescent="0.25">
      <c r="A1441" s="91"/>
      <c r="B1441" s="92"/>
      <c r="C1441" s="91"/>
      <c r="D1441" s="92"/>
      <c r="E1441" s="93"/>
      <c r="F1441" s="81"/>
      <c r="G1441" s="94" t="str">
        <f>IF(E1441&gt;=40%,"X","")</f>
        <v/>
      </c>
      <c r="H1441" s="94" t="str">
        <f t="shared" ref="H1441:H1447" si="102">IF(AND( E1441&gt;=30%, E1441 &lt;=39.99%),"X","")</f>
        <v/>
      </c>
      <c r="I1441" s="95"/>
      <c r="J1441" s="95"/>
      <c r="K1441" s="95"/>
      <c r="L1441" s="95"/>
      <c r="M1441" s="95"/>
      <c r="N1441" s="81"/>
      <c r="O1441" s="81"/>
      <c r="P1441" s="96"/>
      <c r="Q1441" s="81"/>
      <c r="S1441" s="84"/>
      <c r="T1441" s="84"/>
      <c r="U1441" s="80"/>
      <c r="V1441" s="80"/>
      <c r="W1441" s="80"/>
      <c r="X1441" s="84"/>
      <c r="Y1441" s="81"/>
      <c r="Z1441" s="81"/>
      <c r="AA1441" s="81"/>
    </row>
    <row r="1442" spans="1:46" s="44" customFormat="1" x14ac:dyDescent="0.25">
      <c r="A1442" s="91"/>
      <c r="B1442" s="92"/>
      <c r="C1442" s="91"/>
      <c r="D1442" s="92"/>
      <c r="E1442" s="93"/>
      <c r="F1442" s="81"/>
      <c r="G1442" s="94" t="str">
        <f>IF(E1442&gt;=40%,"X","")</f>
        <v/>
      </c>
      <c r="H1442" s="94" t="str">
        <f t="shared" si="102"/>
        <v/>
      </c>
      <c r="I1442" s="95"/>
      <c r="J1442" s="95"/>
      <c r="K1442" s="95"/>
      <c r="L1442" s="95"/>
      <c r="M1442" s="95"/>
      <c r="N1442" s="81"/>
      <c r="O1442" s="81"/>
      <c r="P1442" s="96"/>
      <c r="Q1442" s="81"/>
      <c r="S1442" s="81"/>
      <c r="T1442" s="81"/>
      <c r="U1442" s="93"/>
      <c r="V1442" s="93"/>
      <c r="W1442" s="93"/>
      <c r="X1442" s="81"/>
      <c r="Y1442" s="81"/>
      <c r="Z1442" s="81"/>
      <c r="AA1442" s="81"/>
    </row>
    <row r="1443" spans="1:46" s="44" customFormat="1" x14ac:dyDescent="0.25">
      <c r="A1443" s="91"/>
      <c r="B1443" s="92"/>
      <c r="C1443" s="91"/>
      <c r="D1443" s="92"/>
      <c r="E1443" s="93"/>
      <c r="F1443" s="81"/>
      <c r="G1443" s="94" t="str">
        <f>IF(E1443&gt;=40%,"X","")</f>
        <v/>
      </c>
      <c r="H1443" s="94" t="str">
        <f t="shared" si="102"/>
        <v/>
      </c>
      <c r="I1443" s="95"/>
      <c r="J1443" s="95"/>
      <c r="K1443" s="95"/>
      <c r="L1443" s="95"/>
      <c r="M1443" s="95"/>
      <c r="N1443" s="81"/>
      <c r="O1443" s="81"/>
      <c r="P1443" s="96"/>
      <c r="Q1443" s="81"/>
      <c r="S1443" s="81"/>
      <c r="T1443" s="81"/>
      <c r="U1443" s="93"/>
      <c r="V1443" s="93"/>
      <c r="W1443" s="93"/>
      <c r="X1443" s="81"/>
      <c r="Y1443" s="81"/>
      <c r="Z1443" s="81"/>
      <c r="AA1443" s="81"/>
    </row>
    <row r="1444" spans="1:46" s="44" customFormat="1" x14ac:dyDescent="0.25">
      <c r="A1444" s="91"/>
      <c r="B1444" s="92"/>
      <c r="C1444" s="91"/>
      <c r="D1444" s="92"/>
      <c r="E1444" s="93"/>
      <c r="F1444" s="81"/>
      <c r="G1444" s="94" t="str">
        <f>IF(E1444&gt;=40%,"X","")</f>
        <v/>
      </c>
      <c r="H1444" s="94" t="str">
        <f t="shared" si="102"/>
        <v/>
      </c>
      <c r="I1444" s="95"/>
      <c r="J1444" s="95"/>
      <c r="K1444" s="95"/>
      <c r="L1444" s="95"/>
      <c r="M1444" s="95"/>
      <c r="N1444" s="81"/>
      <c r="O1444" s="81"/>
      <c r="P1444" s="96"/>
      <c r="Q1444" s="81"/>
      <c r="S1444" s="81"/>
      <c r="T1444" s="81"/>
      <c r="U1444" s="93"/>
      <c r="V1444" s="93"/>
      <c r="W1444" s="93"/>
      <c r="X1444" s="81"/>
      <c r="Y1444" s="81"/>
      <c r="Z1444" s="81"/>
      <c r="AA1444" s="81"/>
    </row>
    <row r="1445" spans="1:46" s="44" customFormat="1" x14ac:dyDescent="0.25">
      <c r="A1445" s="91"/>
      <c r="B1445" s="92"/>
      <c r="C1445" s="91"/>
      <c r="D1445" s="92"/>
      <c r="E1445" s="93"/>
      <c r="F1445" s="81"/>
      <c r="G1445" s="94"/>
      <c r="H1445" s="94" t="str">
        <f t="shared" si="102"/>
        <v/>
      </c>
      <c r="I1445" s="95"/>
      <c r="J1445" s="95"/>
      <c r="K1445" s="95"/>
      <c r="L1445" s="95"/>
      <c r="M1445" s="95"/>
      <c r="N1445" s="81"/>
      <c r="O1445" s="81"/>
      <c r="P1445" s="96"/>
      <c r="Q1445" s="81"/>
      <c r="S1445" s="81"/>
      <c r="T1445" s="81"/>
      <c r="U1445" s="93"/>
      <c r="V1445" s="93"/>
      <c r="W1445" s="93"/>
      <c r="X1445" s="81"/>
      <c r="Y1445" s="81"/>
      <c r="Z1445" s="81"/>
      <c r="AA1445" s="81"/>
    </row>
    <row r="1446" spans="1:46" s="44" customFormat="1" x14ac:dyDescent="0.25">
      <c r="A1446" s="91"/>
      <c r="B1446" s="92"/>
      <c r="C1446" s="91"/>
      <c r="D1446" s="92"/>
      <c r="E1446" s="93"/>
      <c r="F1446" s="81"/>
      <c r="G1446" s="94" t="str">
        <f t="shared" ref="G1446:G1452" si="103">IF(E1446&gt;=40%,"X","")</f>
        <v/>
      </c>
      <c r="H1446" s="94" t="str">
        <f t="shared" si="102"/>
        <v/>
      </c>
      <c r="I1446" s="95"/>
      <c r="J1446" s="95"/>
      <c r="K1446" s="95"/>
      <c r="L1446" s="95"/>
      <c r="M1446" s="95"/>
      <c r="N1446" s="81"/>
      <c r="O1446" s="81"/>
      <c r="P1446" s="96"/>
      <c r="Q1446" s="81"/>
      <c r="S1446" s="81"/>
      <c r="T1446" s="81"/>
      <c r="U1446" s="93"/>
      <c r="V1446" s="93"/>
      <c r="W1446" s="93"/>
      <c r="X1446" s="81"/>
      <c r="Y1446" s="81"/>
      <c r="Z1446" s="81"/>
      <c r="AA1446" s="81"/>
    </row>
    <row r="1447" spans="1:46" s="44" customFormat="1" x14ac:dyDescent="0.25">
      <c r="A1447" s="91"/>
      <c r="B1447" s="92"/>
      <c r="C1447" s="91"/>
      <c r="D1447" s="92"/>
      <c r="E1447" s="93"/>
      <c r="F1447" s="98"/>
      <c r="G1447" s="94" t="str">
        <f t="shared" si="103"/>
        <v/>
      </c>
      <c r="H1447" s="94" t="str">
        <f t="shared" si="102"/>
        <v/>
      </c>
      <c r="I1447" s="95"/>
      <c r="J1447" s="95"/>
      <c r="K1447" s="95"/>
      <c r="L1447" s="95"/>
      <c r="M1447" s="95"/>
      <c r="N1447" s="81"/>
      <c r="O1447" s="81"/>
      <c r="P1447" s="96"/>
      <c r="Q1447" s="81"/>
      <c r="S1447" s="81"/>
      <c r="T1447" s="81"/>
      <c r="U1447" s="81"/>
      <c r="V1447" s="93"/>
      <c r="W1447" s="93"/>
      <c r="X1447" s="81"/>
      <c r="Y1447" s="81"/>
      <c r="Z1447" s="81"/>
      <c r="AA1447" s="81"/>
    </row>
    <row r="1448" spans="1:46" s="44" customFormat="1" x14ac:dyDescent="0.25">
      <c r="A1448" s="91"/>
      <c r="B1448" s="92"/>
      <c r="C1448" s="91"/>
      <c r="D1448" s="92"/>
      <c r="E1448" s="93"/>
      <c r="F1448" s="81"/>
      <c r="G1448" s="94" t="str">
        <f t="shared" si="103"/>
        <v/>
      </c>
      <c r="H1448" s="94" t="str">
        <f>IF(AND( E1448&gt;=30%, E1448 &lt;=39.99%),"X","")</f>
        <v/>
      </c>
      <c r="I1448" s="95"/>
      <c r="J1448" s="95"/>
      <c r="K1448" s="95"/>
      <c r="L1448" s="95"/>
      <c r="M1448" s="95"/>
      <c r="N1448" s="81"/>
      <c r="O1448" s="81"/>
      <c r="P1448" s="96"/>
      <c r="Q1448" s="81"/>
      <c r="S1448" s="81"/>
      <c r="T1448" s="81"/>
      <c r="U1448" s="93"/>
      <c r="V1448" s="93"/>
      <c r="W1448" s="93"/>
      <c r="X1448" s="81"/>
      <c r="Y1448" s="81"/>
      <c r="Z1448" s="81"/>
      <c r="AA1448" s="81"/>
    </row>
    <row r="1449" spans="1:46" s="44" customFormat="1" x14ac:dyDescent="0.25">
      <c r="A1449" s="91"/>
      <c r="B1449" s="92"/>
      <c r="C1449" s="91"/>
      <c r="D1449" s="92"/>
      <c r="E1449" s="93"/>
      <c r="F1449" s="81"/>
      <c r="G1449" s="94" t="str">
        <f t="shared" si="103"/>
        <v/>
      </c>
      <c r="H1449" s="94" t="str">
        <f>IF(AND( E1449&gt;=30%, E1449 &lt;=39.99%),"X","")</f>
        <v/>
      </c>
      <c r="I1449" s="95"/>
      <c r="J1449" s="95"/>
      <c r="K1449" s="95"/>
      <c r="L1449" s="95"/>
      <c r="M1449" s="95"/>
      <c r="N1449" s="81"/>
      <c r="O1449" s="81"/>
      <c r="P1449" s="96"/>
      <c r="Q1449" s="81"/>
      <c r="S1449" s="81"/>
      <c r="T1449" s="81"/>
      <c r="U1449" s="93"/>
      <c r="V1449" s="93"/>
      <c r="W1449" s="93"/>
      <c r="X1449" s="81"/>
      <c r="Y1449" s="81"/>
      <c r="Z1449" s="81"/>
      <c r="AA1449" s="81"/>
    </row>
    <row r="1450" spans="1:46" s="44" customFormat="1" x14ac:dyDescent="0.25">
      <c r="A1450" s="91"/>
      <c r="B1450" s="92"/>
      <c r="C1450" s="91"/>
      <c r="D1450" s="92"/>
      <c r="E1450" s="93"/>
      <c r="F1450" s="81"/>
      <c r="G1450" s="94" t="str">
        <f t="shared" si="103"/>
        <v/>
      </c>
      <c r="H1450" s="94" t="str">
        <f>IF(AND( E1450&gt;=30%, E1450 &lt;=39.99%),"X","")</f>
        <v/>
      </c>
      <c r="I1450" s="95"/>
      <c r="J1450" s="95"/>
      <c r="K1450" s="95"/>
      <c r="L1450" s="95"/>
      <c r="M1450" s="95"/>
      <c r="N1450" s="81"/>
      <c r="O1450" s="81"/>
      <c r="P1450" s="96"/>
      <c r="Q1450" s="81"/>
      <c r="S1450" s="81"/>
      <c r="T1450" s="81"/>
      <c r="U1450" s="93"/>
      <c r="V1450" s="93"/>
      <c r="W1450" s="93"/>
      <c r="X1450" s="81"/>
      <c r="Y1450" s="81"/>
      <c r="Z1450" s="81"/>
      <c r="AA1450" s="81"/>
    </row>
    <row r="1451" spans="1:46" s="44" customFormat="1" x14ac:dyDescent="0.25">
      <c r="A1451" s="91"/>
      <c r="B1451" s="92"/>
      <c r="C1451" s="115"/>
      <c r="D1451" s="19"/>
      <c r="E1451" s="114"/>
      <c r="G1451" s="116" t="str">
        <f t="shared" si="103"/>
        <v/>
      </c>
      <c r="H1451" s="116" t="str">
        <f>IF(AND( E1451&gt;=30%, E1451 &lt;=39.99%),"X","")</f>
        <v/>
      </c>
      <c r="I1451" s="117"/>
      <c r="J1451" s="117"/>
      <c r="K1451" s="117"/>
      <c r="L1451" s="117"/>
      <c r="M1451" s="117"/>
      <c r="P1451" s="118"/>
      <c r="S1451" s="81"/>
      <c r="T1451" s="81"/>
      <c r="U1451" s="93"/>
      <c r="V1451" s="93"/>
      <c r="W1451" s="93"/>
      <c r="X1451" s="81"/>
      <c r="Y1451" s="81"/>
      <c r="Z1451" s="81"/>
      <c r="AA1451" s="81"/>
    </row>
    <row r="1452" spans="1:46" s="78" customFormat="1" x14ac:dyDescent="0.25">
      <c r="A1452" s="99"/>
      <c r="B1452" s="100"/>
      <c r="C1452" s="101"/>
      <c r="D1452" s="102"/>
      <c r="E1452" s="103"/>
      <c r="F1452" s="104"/>
      <c r="G1452" s="105" t="str">
        <f t="shared" si="103"/>
        <v/>
      </c>
      <c r="H1452" s="105" t="str">
        <f>IF(AND( E1452&gt;=30%, E1452 &lt;=39.99%),"X","")</f>
        <v/>
      </c>
      <c r="I1452" s="106"/>
      <c r="J1452" s="106"/>
      <c r="K1452" s="106"/>
      <c r="L1452" s="106"/>
      <c r="M1452" s="106"/>
      <c r="N1452" s="77"/>
      <c r="O1452" s="77"/>
      <c r="P1452" s="107"/>
      <c r="Q1452" s="77"/>
      <c r="R1452" s="77"/>
      <c r="S1452" s="265"/>
      <c r="T1452" s="265"/>
      <c r="U1452" s="266"/>
      <c r="V1452" s="266"/>
      <c r="W1452" s="266"/>
      <c r="X1452" s="265"/>
      <c r="Y1452" s="265"/>
      <c r="Z1452" s="265"/>
      <c r="AA1452" s="265"/>
      <c r="AB1452" s="77"/>
      <c r="AC1452" s="77"/>
      <c r="AD1452" s="77"/>
      <c r="AE1452" s="77"/>
      <c r="AF1452" s="77"/>
      <c r="AG1452" s="77"/>
      <c r="AH1452" s="77"/>
      <c r="AI1452" s="77"/>
      <c r="AJ1452" s="77"/>
      <c r="AK1452" s="77"/>
      <c r="AL1452" s="77"/>
      <c r="AM1452" s="77"/>
      <c r="AN1452" s="77"/>
      <c r="AO1452" s="77"/>
      <c r="AP1452" s="44"/>
      <c r="AQ1452" s="44"/>
    </row>
    <row r="1453" spans="1:46" s="69" customFormat="1" x14ac:dyDescent="0.25">
      <c r="A1453" s="71"/>
      <c r="B1453" s="71"/>
      <c r="C1453" s="73"/>
      <c r="D1453" s="74"/>
      <c r="E1453" s="75"/>
      <c r="F1453" s="70"/>
      <c r="G1453" s="72"/>
      <c r="H1453" s="72"/>
      <c r="I1453" s="72"/>
      <c r="J1453" s="72"/>
      <c r="K1453" s="72"/>
      <c r="L1453" s="72"/>
      <c r="M1453" s="72"/>
      <c r="N1453" s="70"/>
      <c r="O1453" s="70"/>
      <c r="P1453" s="76"/>
      <c r="Q1453" s="70"/>
      <c r="R1453" s="70"/>
      <c r="S1453" s="267"/>
      <c r="T1453" s="267"/>
      <c r="U1453" s="268"/>
      <c r="V1453" s="268"/>
      <c r="W1453" s="268"/>
      <c r="X1453" s="267"/>
      <c r="Y1453" s="267"/>
      <c r="Z1453" s="267"/>
      <c r="AA1453" s="267"/>
      <c r="AB1453" s="70"/>
      <c r="AC1453" s="70"/>
      <c r="AD1453" s="70"/>
      <c r="AE1453" s="70"/>
      <c r="AF1453" s="70"/>
      <c r="AG1453" s="70"/>
      <c r="AH1453" s="70"/>
      <c r="AI1453" s="70"/>
      <c r="AJ1453" s="70"/>
      <c r="AK1453" s="70"/>
      <c r="AL1453" s="70"/>
      <c r="AM1453" s="70"/>
      <c r="AN1453" s="70"/>
      <c r="AO1453" s="70"/>
      <c r="AP1453" s="44"/>
      <c r="AQ1453" s="44"/>
    </row>
    <row r="1454" spans="1:46" s="69" customFormat="1" x14ac:dyDescent="0.25">
      <c r="A1454" s="71"/>
      <c r="B1454" s="71"/>
      <c r="C1454" s="73"/>
      <c r="D1454" s="74"/>
      <c r="E1454" s="75"/>
      <c r="F1454" s="70"/>
      <c r="G1454" s="72"/>
      <c r="H1454" s="72"/>
      <c r="I1454" s="72"/>
      <c r="J1454" s="72"/>
      <c r="K1454" s="72"/>
      <c r="L1454" s="72"/>
      <c r="M1454" s="72"/>
      <c r="N1454" s="70"/>
      <c r="O1454" s="70"/>
      <c r="P1454" s="76"/>
      <c r="Q1454" s="70"/>
      <c r="R1454" s="70"/>
      <c r="S1454" s="267"/>
      <c r="T1454" s="267"/>
      <c r="U1454" s="268"/>
      <c r="V1454" s="268"/>
      <c r="W1454" s="268"/>
      <c r="X1454" s="267"/>
      <c r="Y1454" s="267"/>
      <c r="Z1454" s="267"/>
      <c r="AA1454" s="267"/>
      <c r="AB1454" s="70"/>
      <c r="AC1454" s="70"/>
      <c r="AD1454" s="70"/>
      <c r="AE1454" s="70"/>
      <c r="AF1454" s="70"/>
      <c r="AG1454" s="70"/>
      <c r="AH1454" s="70"/>
      <c r="AI1454" s="70"/>
      <c r="AJ1454" s="70"/>
      <c r="AK1454" s="70"/>
      <c r="AL1454" s="70"/>
      <c r="AM1454" s="70"/>
      <c r="AN1454" s="70"/>
      <c r="AO1454" s="70"/>
      <c r="AP1454" s="44"/>
      <c r="AQ1454" s="44"/>
    </row>
    <row r="1455" spans="1:46" s="69" customFormat="1" x14ac:dyDescent="0.25">
      <c r="A1455" s="71"/>
      <c r="B1455" s="71"/>
      <c r="C1455" s="73"/>
      <c r="D1455" s="74"/>
      <c r="E1455" s="75"/>
      <c r="F1455" s="70"/>
      <c r="G1455" s="72"/>
      <c r="H1455" s="72"/>
      <c r="I1455" s="72"/>
      <c r="J1455" s="72"/>
      <c r="K1455" s="72"/>
      <c r="L1455" s="72"/>
      <c r="M1455" s="72"/>
      <c r="N1455" s="70"/>
      <c r="O1455" s="70"/>
      <c r="P1455" s="76"/>
      <c r="Q1455" s="70"/>
      <c r="R1455" s="70"/>
      <c r="S1455" s="267"/>
      <c r="T1455" s="267"/>
      <c r="U1455" s="268"/>
      <c r="V1455" s="268"/>
      <c r="W1455" s="268"/>
      <c r="X1455" s="267"/>
      <c r="Y1455" s="267"/>
      <c r="Z1455" s="267"/>
      <c r="AA1455" s="267"/>
      <c r="AB1455" s="70"/>
      <c r="AC1455" s="70"/>
      <c r="AD1455" s="70"/>
      <c r="AE1455" s="70"/>
      <c r="AF1455" s="70"/>
      <c r="AG1455" s="70"/>
      <c r="AH1455" s="70"/>
      <c r="AI1455" s="70"/>
      <c r="AJ1455" s="70"/>
      <c r="AK1455" s="70"/>
      <c r="AL1455" s="70"/>
      <c r="AM1455" s="70"/>
      <c r="AN1455" s="70"/>
      <c r="AO1455" s="70"/>
      <c r="AP1455" s="44"/>
      <c r="AQ1455" s="44"/>
      <c r="AR1455" s="44"/>
      <c r="AS1455" s="44"/>
    </row>
    <row r="1456" spans="1:46" s="69" customFormat="1" x14ac:dyDescent="0.25">
      <c r="A1456" s="71"/>
      <c r="B1456" s="71"/>
      <c r="C1456" s="73"/>
      <c r="D1456" s="74"/>
      <c r="E1456" s="75"/>
      <c r="F1456" s="70"/>
      <c r="G1456" s="72"/>
      <c r="H1456" s="72"/>
      <c r="I1456" s="72"/>
      <c r="J1456" s="72"/>
      <c r="K1456" s="72"/>
      <c r="L1456" s="72"/>
      <c r="M1456" s="72"/>
      <c r="N1456" s="70"/>
      <c r="O1456" s="70"/>
      <c r="P1456" s="76"/>
      <c r="Q1456" s="70"/>
      <c r="R1456" s="70"/>
      <c r="S1456" s="267"/>
      <c r="T1456" s="267"/>
      <c r="U1456" s="268"/>
      <c r="V1456" s="268"/>
      <c r="W1456" s="268"/>
      <c r="X1456" s="267"/>
      <c r="Y1456" s="267"/>
      <c r="Z1456" s="267"/>
      <c r="AA1456" s="267"/>
      <c r="AB1456" s="70"/>
      <c r="AC1456" s="70"/>
      <c r="AD1456" s="70"/>
      <c r="AE1456" s="70"/>
      <c r="AF1456" s="70"/>
      <c r="AG1456" s="70"/>
      <c r="AH1456" s="70"/>
      <c r="AI1456" s="70"/>
      <c r="AJ1456" s="70"/>
      <c r="AK1456" s="70"/>
      <c r="AL1456" s="70"/>
      <c r="AM1456" s="70"/>
      <c r="AN1456" s="70"/>
      <c r="AO1456" s="70"/>
      <c r="AP1456" s="44"/>
      <c r="AQ1456" s="44"/>
      <c r="AR1456" s="44"/>
      <c r="AS1456" s="44"/>
      <c r="AT1456" s="44"/>
    </row>
    <row r="1457" spans="1:57" s="69" customFormat="1" x14ac:dyDescent="0.25">
      <c r="A1457" s="71"/>
      <c r="B1457" s="71"/>
      <c r="C1457" s="73"/>
      <c r="D1457" s="74"/>
      <c r="E1457" s="75"/>
      <c r="F1457" s="70"/>
      <c r="G1457" s="72"/>
      <c r="H1457" s="72"/>
      <c r="I1457" s="72"/>
      <c r="J1457" s="72"/>
      <c r="K1457" s="72"/>
      <c r="L1457" s="72"/>
      <c r="M1457" s="72"/>
      <c r="N1457" s="70"/>
      <c r="O1457" s="70"/>
      <c r="P1457" s="76"/>
      <c r="Q1457" s="70"/>
      <c r="R1457" s="70"/>
      <c r="S1457" s="267"/>
      <c r="T1457" s="267"/>
      <c r="U1457" s="268"/>
      <c r="V1457" s="268"/>
      <c r="W1457" s="268"/>
      <c r="X1457" s="267"/>
      <c r="Y1457" s="267"/>
      <c r="Z1457" s="267"/>
      <c r="AA1457" s="267"/>
      <c r="AB1457" s="70"/>
      <c r="AC1457" s="70"/>
      <c r="AD1457" s="70"/>
      <c r="AE1457" s="70"/>
      <c r="AF1457" s="70"/>
      <c r="AG1457" s="70"/>
      <c r="AH1457" s="70"/>
      <c r="AI1457" s="70"/>
      <c r="AJ1457" s="70"/>
      <c r="AK1457" s="70"/>
      <c r="AL1457" s="70"/>
      <c r="AM1457" s="70"/>
      <c r="AN1457" s="70"/>
      <c r="AO1457" s="70"/>
      <c r="AP1457" s="44"/>
      <c r="AQ1457" s="44"/>
      <c r="AR1457" s="44"/>
      <c r="AS1457" s="44"/>
      <c r="AT1457" s="44"/>
    </row>
    <row r="1458" spans="1:57" s="69" customFormat="1" x14ac:dyDescent="0.25">
      <c r="A1458" s="71"/>
      <c r="B1458" s="71"/>
      <c r="C1458" s="73"/>
      <c r="D1458" s="74"/>
      <c r="E1458" s="75"/>
      <c r="F1458" s="70"/>
      <c r="G1458" s="72"/>
      <c r="H1458" s="72"/>
      <c r="I1458" s="72"/>
      <c r="J1458" s="72"/>
      <c r="K1458" s="72"/>
      <c r="L1458" s="72"/>
      <c r="M1458" s="72"/>
      <c r="N1458" s="70"/>
      <c r="O1458" s="70"/>
      <c r="P1458" s="76"/>
      <c r="Q1458" s="70"/>
      <c r="R1458" s="70"/>
      <c r="S1458" s="267"/>
      <c r="T1458" s="267"/>
      <c r="U1458" s="268"/>
      <c r="V1458" s="268"/>
      <c r="W1458" s="268"/>
      <c r="X1458" s="267"/>
      <c r="Y1458" s="267"/>
      <c r="Z1458" s="267"/>
      <c r="AA1458" s="267"/>
      <c r="AB1458" s="70"/>
      <c r="AC1458" s="70"/>
      <c r="AD1458" s="70"/>
      <c r="AE1458" s="70"/>
      <c r="AF1458" s="70"/>
      <c r="AG1458" s="70"/>
      <c r="AH1458" s="70"/>
      <c r="AI1458" s="70"/>
      <c r="AJ1458" s="70"/>
      <c r="AK1458" s="70"/>
      <c r="AL1458" s="70"/>
      <c r="AM1458" s="70"/>
      <c r="AN1458" s="70"/>
      <c r="AO1458" s="70"/>
      <c r="AP1458" s="44"/>
      <c r="AQ1458" s="44"/>
      <c r="AR1458" s="44"/>
      <c r="AS1458" s="44"/>
      <c r="AT1458" s="44"/>
    </row>
    <row r="1459" spans="1:57" s="69" customFormat="1" x14ac:dyDescent="0.25">
      <c r="A1459" s="71"/>
      <c r="B1459" s="71"/>
      <c r="C1459" s="73"/>
      <c r="D1459" s="74"/>
      <c r="E1459" s="75"/>
      <c r="F1459" s="70"/>
      <c r="G1459" s="72"/>
      <c r="H1459" s="72"/>
      <c r="I1459" s="72"/>
      <c r="J1459" s="72"/>
      <c r="K1459" s="72"/>
      <c r="L1459" s="72"/>
      <c r="M1459" s="72"/>
      <c r="N1459" s="70"/>
      <c r="O1459" s="70"/>
      <c r="P1459" s="76"/>
      <c r="Q1459" s="70"/>
      <c r="R1459" s="70"/>
      <c r="S1459" s="267"/>
      <c r="T1459" s="267"/>
      <c r="U1459" s="268"/>
      <c r="V1459" s="268"/>
      <c r="W1459" s="268"/>
      <c r="X1459" s="267"/>
      <c r="Y1459" s="267"/>
      <c r="Z1459" s="267"/>
      <c r="AA1459" s="267"/>
      <c r="AB1459" s="70"/>
      <c r="AC1459" s="70"/>
      <c r="AD1459" s="70"/>
      <c r="AE1459" s="70"/>
      <c r="AF1459" s="70"/>
      <c r="AG1459" s="70"/>
      <c r="AH1459" s="70"/>
      <c r="AI1459" s="70"/>
      <c r="AJ1459" s="70"/>
      <c r="AK1459" s="70"/>
      <c r="AL1459" s="70"/>
      <c r="AM1459" s="70"/>
      <c r="AN1459" s="70"/>
      <c r="AO1459" s="70"/>
      <c r="AP1459" s="44"/>
      <c r="AQ1459" s="44"/>
      <c r="AR1459" s="44"/>
      <c r="AS1459" s="44"/>
      <c r="AT1459" s="44"/>
    </row>
    <row r="1460" spans="1:57" s="69" customFormat="1" x14ac:dyDescent="0.25">
      <c r="A1460" s="71"/>
      <c r="B1460" s="71"/>
      <c r="C1460" s="73"/>
      <c r="D1460" s="74"/>
      <c r="E1460" s="75"/>
      <c r="F1460" s="70"/>
      <c r="G1460" s="72"/>
      <c r="H1460" s="72"/>
      <c r="I1460" s="72"/>
      <c r="J1460" s="72"/>
      <c r="K1460" s="72"/>
      <c r="L1460" s="72"/>
      <c r="M1460" s="72"/>
      <c r="N1460" s="70"/>
      <c r="O1460" s="70"/>
      <c r="P1460" s="76"/>
      <c r="Q1460" s="70"/>
      <c r="R1460" s="70"/>
      <c r="S1460" s="267"/>
      <c r="T1460" s="267"/>
      <c r="U1460" s="268"/>
      <c r="V1460" s="268"/>
      <c r="W1460" s="268"/>
      <c r="X1460" s="267"/>
      <c r="Y1460" s="267"/>
      <c r="Z1460" s="267"/>
      <c r="AA1460" s="267"/>
      <c r="AB1460" s="70"/>
      <c r="AC1460" s="70"/>
      <c r="AD1460" s="70"/>
      <c r="AE1460" s="70"/>
      <c r="AF1460" s="70"/>
      <c r="AG1460" s="70"/>
      <c r="AH1460" s="70"/>
      <c r="AI1460" s="70"/>
      <c r="AJ1460" s="70"/>
      <c r="AK1460" s="70"/>
      <c r="AL1460" s="70"/>
      <c r="AM1460" s="70"/>
      <c r="AN1460" s="70"/>
      <c r="AO1460" s="70"/>
      <c r="AP1460" s="44"/>
      <c r="AQ1460" s="44"/>
      <c r="AR1460" s="44"/>
      <c r="AS1460" s="44"/>
      <c r="AT1460" s="44"/>
    </row>
    <row r="1461" spans="1:57" s="69" customFormat="1" x14ac:dyDescent="0.25">
      <c r="A1461" s="71"/>
      <c r="B1461" s="71"/>
      <c r="C1461" s="73"/>
      <c r="D1461" s="74"/>
      <c r="E1461" s="75"/>
      <c r="F1461" s="70"/>
      <c r="G1461" s="72"/>
      <c r="H1461" s="72"/>
      <c r="I1461" s="72"/>
      <c r="J1461" s="72"/>
      <c r="K1461" s="72"/>
      <c r="L1461" s="72"/>
      <c r="M1461" s="72"/>
      <c r="N1461" s="70"/>
      <c r="O1461" s="70"/>
      <c r="P1461" s="76"/>
      <c r="Q1461" s="70"/>
      <c r="R1461" s="70"/>
      <c r="S1461" s="267"/>
      <c r="T1461" s="267"/>
      <c r="U1461" s="268"/>
      <c r="V1461" s="268"/>
      <c r="W1461" s="268"/>
      <c r="X1461" s="267"/>
      <c r="Y1461" s="267"/>
      <c r="Z1461" s="267"/>
      <c r="AA1461" s="267"/>
      <c r="AB1461" s="70"/>
      <c r="AC1461" s="70"/>
      <c r="AD1461" s="70"/>
      <c r="AE1461" s="70"/>
      <c r="AF1461" s="70"/>
      <c r="AG1461" s="70"/>
      <c r="AH1461" s="70"/>
      <c r="AI1461" s="70"/>
      <c r="AJ1461" s="70"/>
      <c r="AK1461" s="70"/>
      <c r="AL1461" s="70"/>
      <c r="AM1461" s="70"/>
      <c r="AN1461" s="70"/>
      <c r="AO1461" s="70"/>
      <c r="AP1461" s="44"/>
      <c r="AQ1461" s="44"/>
      <c r="AR1461" s="44"/>
      <c r="AS1461" s="44"/>
      <c r="AT1461" s="44"/>
    </row>
    <row r="1462" spans="1:57" s="69" customFormat="1" x14ac:dyDescent="0.25">
      <c r="A1462" s="71"/>
      <c r="B1462" s="71"/>
      <c r="C1462" s="73"/>
      <c r="D1462" s="74"/>
      <c r="E1462" s="75"/>
      <c r="F1462" s="70"/>
      <c r="G1462" s="72"/>
      <c r="H1462" s="72"/>
      <c r="I1462" s="72"/>
      <c r="J1462" s="72"/>
      <c r="K1462" s="72"/>
      <c r="L1462" s="72"/>
      <c r="M1462" s="72"/>
      <c r="N1462" s="70"/>
      <c r="O1462" s="70"/>
      <c r="P1462" s="76"/>
      <c r="Q1462" s="70"/>
      <c r="R1462" s="70"/>
      <c r="S1462" s="267"/>
      <c r="T1462" s="267"/>
      <c r="U1462" s="268"/>
      <c r="V1462" s="268"/>
      <c r="W1462" s="268"/>
      <c r="X1462" s="267"/>
      <c r="Y1462" s="267"/>
      <c r="Z1462" s="267"/>
      <c r="AA1462" s="267"/>
      <c r="AB1462" s="70"/>
      <c r="AC1462" s="70"/>
      <c r="AD1462" s="70"/>
      <c r="AE1462" s="70"/>
      <c r="AF1462" s="70"/>
      <c r="AG1462" s="70"/>
      <c r="AH1462" s="70"/>
      <c r="AI1462" s="70"/>
      <c r="AJ1462" s="70"/>
      <c r="AK1462" s="70"/>
      <c r="AL1462" s="70"/>
      <c r="AM1462" s="70"/>
      <c r="AN1462" s="70"/>
      <c r="AO1462" s="70"/>
      <c r="AP1462" s="44"/>
      <c r="AQ1462" s="44"/>
      <c r="AR1462" s="44"/>
      <c r="AS1462" s="44"/>
      <c r="AT1462" s="44"/>
    </row>
    <row r="1463" spans="1:57" s="69" customFormat="1" x14ac:dyDescent="0.25">
      <c r="A1463" s="74"/>
      <c r="B1463" s="74"/>
      <c r="C1463" s="73"/>
      <c r="D1463" s="74"/>
      <c r="E1463" s="75"/>
      <c r="F1463" s="70"/>
      <c r="G1463" s="72"/>
      <c r="H1463" s="72"/>
      <c r="I1463" s="72"/>
      <c r="J1463" s="72"/>
      <c r="K1463" s="72"/>
      <c r="L1463" s="72"/>
      <c r="M1463" s="72"/>
      <c r="N1463" s="70"/>
      <c r="O1463" s="70"/>
      <c r="P1463" s="76"/>
      <c r="Q1463" s="70"/>
      <c r="R1463" s="70"/>
      <c r="S1463" s="267"/>
      <c r="T1463" s="267"/>
      <c r="U1463" s="268"/>
      <c r="V1463" s="268"/>
      <c r="W1463" s="268"/>
      <c r="X1463" s="267"/>
      <c r="Y1463" s="267"/>
      <c r="Z1463" s="267"/>
      <c r="AA1463" s="267"/>
      <c r="AB1463" s="70"/>
      <c r="AC1463" s="70"/>
      <c r="AD1463" s="70"/>
      <c r="AE1463" s="70"/>
      <c r="AF1463" s="70"/>
      <c r="AG1463" s="70"/>
      <c r="AH1463" s="70"/>
      <c r="AI1463" s="70"/>
      <c r="AJ1463" s="70"/>
      <c r="AK1463" s="70"/>
      <c r="AL1463" s="70"/>
      <c r="AM1463" s="70"/>
      <c r="AN1463" s="70"/>
      <c r="AO1463" s="70"/>
      <c r="AP1463" s="44"/>
      <c r="AQ1463" s="44"/>
      <c r="AR1463" s="44"/>
      <c r="AS1463" s="44"/>
      <c r="AT1463" s="44"/>
      <c r="AU1463" s="44"/>
    </row>
    <row r="1464" spans="1:57" s="69" customFormat="1" x14ac:dyDescent="0.25">
      <c r="A1464" s="74"/>
      <c r="B1464" s="74"/>
      <c r="C1464" s="73"/>
      <c r="D1464" s="74"/>
      <c r="E1464" s="75"/>
      <c r="F1464" s="70"/>
      <c r="G1464" s="72"/>
      <c r="H1464" s="72"/>
      <c r="I1464" s="72"/>
      <c r="J1464" s="72"/>
      <c r="K1464" s="72"/>
      <c r="L1464" s="72"/>
      <c r="M1464" s="72"/>
      <c r="N1464" s="70"/>
      <c r="O1464" s="70"/>
      <c r="P1464" s="76"/>
      <c r="Q1464" s="70"/>
      <c r="R1464" s="70"/>
      <c r="S1464" s="267"/>
      <c r="T1464" s="267"/>
      <c r="U1464" s="268"/>
      <c r="V1464" s="268"/>
      <c r="W1464" s="268"/>
      <c r="X1464" s="267"/>
      <c r="Y1464" s="267"/>
      <c r="Z1464" s="267"/>
      <c r="AA1464" s="267"/>
      <c r="AB1464" s="70"/>
      <c r="AC1464" s="70"/>
      <c r="AD1464" s="70"/>
      <c r="AE1464" s="70"/>
      <c r="AF1464" s="70"/>
      <c r="AG1464" s="70"/>
      <c r="AH1464" s="70"/>
      <c r="AI1464" s="70"/>
      <c r="AJ1464" s="70"/>
      <c r="AK1464" s="70"/>
      <c r="AL1464" s="70"/>
      <c r="AM1464" s="70"/>
      <c r="AN1464" s="70"/>
      <c r="AO1464" s="70"/>
      <c r="AP1464" s="44"/>
      <c r="AQ1464" s="44"/>
      <c r="AR1464" s="44"/>
      <c r="AS1464" s="44"/>
      <c r="AT1464" s="44"/>
      <c r="AU1464" s="44"/>
    </row>
    <row r="1465" spans="1:57" s="69" customFormat="1" x14ac:dyDescent="0.25">
      <c r="A1465" s="74"/>
      <c r="B1465" s="74"/>
      <c r="C1465" s="73"/>
      <c r="D1465" s="74"/>
      <c r="E1465" s="75"/>
      <c r="F1465" s="70"/>
      <c r="G1465" s="72"/>
      <c r="H1465" s="72"/>
      <c r="I1465" s="72"/>
      <c r="J1465" s="72"/>
      <c r="K1465" s="72"/>
      <c r="L1465" s="72"/>
      <c r="M1465" s="72"/>
      <c r="N1465" s="70"/>
      <c r="O1465" s="70"/>
      <c r="P1465" s="76"/>
      <c r="Q1465" s="70"/>
      <c r="R1465" s="70"/>
      <c r="S1465" s="267"/>
      <c r="T1465" s="267"/>
      <c r="U1465" s="268"/>
      <c r="V1465" s="268"/>
      <c r="W1465" s="268"/>
      <c r="X1465" s="267"/>
      <c r="Y1465" s="267"/>
      <c r="Z1465" s="267"/>
      <c r="AA1465" s="267"/>
      <c r="AB1465" s="70"/>
      <c r="AC1465" s="70"/>
      <c r="AD1465" s="70"/>
      <c r="AE1465" s="70"/>
      <c r="AF1465" s="70"/>
      <c r="AG1465" s="70"/>
      <c r="AH1465" s="70"/>
      <c r="AI1465" s="70"/>
      <c r="AJ1465" s="70"/>
      <c r="AK1465" s="70"/>
      <c r="AL1465" s="70"/>
      <c r="AM1465" s="70"/>
      <c r="AN1465" s="70"/>
      <c r="AO1465" s="70"/>
      <c r="AP1465" s="44"/>
      <c r="AQ1465" s="44"/>
      <c r="AR1465" s="44"/>
      <c r="AS1465" s="44"/>
      <c r="AT1465" s="44"/>
      <c r="AU1465" s="44"/>
      <c r="AV1465" s="44"/>
      <c r="AW1465" s="44"/>
    </row>
    <row r="1466" spans="1:57" s="69" customFormat="1" x14ac:dyDescent="0.25">
      <c r="A1466" s="74"/>
      <c r="B1466" s="74"/>
      <c r="C1466" s="73"/>
      <c r="D1466" s="74"/>
      <c r="E1466" s="75"/>
      <c r="F1466" s="70"/>
      <c r="G1466" s="72"/>
      <c r="H1466" s="72"/>
      <c r="I1466" s="72"/>
      <c r="J1466" s="72"/>
      <c r="K1466" s="72"/>
      <c r="L1466" s="72"/>
      <c r="M1466" s="72"/>
      <c r="N1466" s="70"/>
      <c r="O1466" s="70"/>
      <c r="P1466" s="70"/>
      <c r="Q1466" s="70"/>
      <c r="R1466" s="70"/>
      <c r="S1466" s="267"/>
      <c r="T1466" s="267"/>
      <c r="U1466" s="268"/>
      <c r="V1466" s="268"/>
      <c r="W1466" s="268"/>
      <c r="X1466" s="267"/>
      <c r="Y1466" s="267"/>
      <c r="Z1466" s="267"/>
      <c r="AA1466" s="267"/>
      <c r="AB1466" s="70"/>
      <c r="AC1466" s="70"/>
      <c r="AD1466" s="70"/>
      <c r="AE1466" s="70"/>
      <c r="AF1466" s="70"/>
      <c r="AG1466" s="70"/>
      <c r="AH1466" s="70"/>
      <c r="AI1466" s="70"/>
      <c r="AJ1466" s="70"/>
      <c r="AK1466" s="70"/>
      <c r="AL1466" s="70"/>
      <c r="AM1466" s="70"/>
      <c r="AN1466" s="70"/>
      <c r="AO1466" s="70"/>
      <c r="AP1466" s="44"/>
      <c r="AQ1466" s="44"/>
      <c r="AR1466" s="44"/>
      <c r="AS1466" s="44"/>
      <c r="AT1466" s="44"/>
      <c r="AU1466" s="44"/>
      <c r="AV1466" s="44"/>
      <c r="AW1466" s="44"/>
    </row>
    <row r="1467" spans="1:57" s="69" customFormat="1" x14ac:dyDescent="0.25">
      <c r="A1467" s="74"/>
      <c r="B1467" s="74"/>
      <c r="C1467" s="73"/>
      <c r="D1467" s="74"/>
      <c r="E1467" s="75"/>
      <c r="F1467" s="70"/>
      <c r="G1467" s="72"/>
      <c r="H1467" s="72"/>
      <c r="I1467" s="72"/>
      <c r="J1467" s="72"/>
      <c r="K1467" s="72"/>
      <c r="L1467" s="72"/>
      <c r="M1467" s="72"/>
      <c r="N1467" s="70"/>
      <c r="O1467" s="70"/>
      <c r="P1467" s="70"/>
      <c r="Q1467" s="70"/>
      <c r="R1467" s="70"/>
      <c r="S1467" s="267"/>
      <c r="T1467" s="267"/>
      <c r="U1467" s="268"/>
      <c r="V1467" s="268"/>
      <c r="W1467" s="268"/>
      <c r="X1467" s="267"/>
      <c r="Y1467" s="267"/>
      <c r="Z1467" s="267"/>
      <c r="AA1467" s="267"/>
      <c r="AB1467" s="70"/>
      <c r="AC1467" s="70"/>
      <c r="AD1467" s="70"/>
      <c r="AE1467" s="70"/>
      <c r="AF1467" s="70"/>
      <c r="AG1467" s="70"/>
      <c r="AH1467" s="70"/>
      <c r="AI1467" s="70"/>
      <c r="AJ1467" s="70"/>
      <c r="AK1467" s="70"/>
      <c r="AL1467" s="70"/>
      <c r="AM1467" s="70"/>
      <c r="AN1467" s="70"/>
      <c r="AO1467" s="70"/>
      <c r="AP1467" s="44"/>
      <c r="AQ1467" s="44"/>
      <c r="AR1467" s="44"/>
      <c r="AS1467" s="44"/>
      <c r="AT1467" s="44"/>
      <c r="AU1467" s="44"/>
      <c r="AV1467" s="44"/>
      <c r="AW1467" s="44"/>
      <c r="AX1467" s="44"/>
      <c r="AY1467" s="44"/>
      <c r="AZ1467" s="44"/>
      <c r="BA1467" s="44"/>
    </row>
    <row r="1468" spans="1:57" s="69" customFormat="1" x14ac:dyDescent="0.25">
      <c r="A1468" s="53"/>
      <c r="B1468" s="53"/>
      <c r="C1468" s="68"/>
      <c r="D1468" s="53"/>
      <c r="E1468" s="52"/>
      <c r="F1468"/>
      <c r="G1468" s="39"/>
      <c r="H1468" s="39"/>
      <c r="I1468" s="39"/>
      <c r="J1468" s="39"/>
      <c r="K1468" s="39"/>
      <c r="L1468" s="39"/>
      <c r="M1468" s="39"/>
      <c r="N1468"/>
      <c r="O1468"/>
      <c r="P1468"/>
      <c r="Q1468"/>
      <c r="R1468"/>
      <c r="S1468" s="264"/>
      <c r="T1468" s="264"/>
      <c r="U1468" s="269"/>
      <c r="V1468" s="269"/>
      <c r="W1468" s="269"/>
      <c r="X1468" s="264"/>
      <c r="Y1468" s="81"/>
      <c r="Z1468" s="81"/>
      <c r="AA1468" s="81"/>
      <c r="AB1468" s="44"/>
      <c r="AC1468" s="44"/>
      <c r="AD1468" s="44"/>
      <c r="AE1468" s="44"/>
      <c r="AF1468" s="44"/>
      <c r="AG1468" s="44"/>
      <c r="AH1468" s="44"/>
      <c r="AI1468" s="44"/>
      <c r="AJ1468" s="44"/>
      <c r="AK1468" s="44"/>
      <c r="AL1468" s="44"/>
      <c r="AM1468" s="44"/>
      <c r="AN1468" s="44"/>
      <c r="AO1468" s="44"/>
      <c r="AP1468" s="44"/>
      <c r="AQ1468" s="44"/>
      <c r="AR1468" s="44"/>
      <c r="AS1468" s="44"/>
      <c r="AT1468" s="44"/>
      <c r="AU1468" s="44"/>
      <c r="AV1468" s="44"/>
      <c r="AW1468" s="44"/>
      <c r="AX1468" s="44"/>
      <c r="AY1468" s="44"/>
      <c r="AZ1468" s="44"/>
      <c r="BA1468" s="44"/>
    </row>
    <row r="1469" spans="1:57" s="69" customFormat="1" x14ac:dyDescent="0.25">
      <c r="A1469" s="53"/>
      <c r="B1469" s="53"/>
      <c r="C1469" s="68"/>
      <c r="D1469" s="53"/>
      <c r="E1469" s="52"/>
      <c r="F1469"/>
      <c r="G1469" s="39"/>
      <c r="H1469" s="39"/>
      <c r="I1469" s="39"/>
      <c r="J1469" s="39"/>
      <c r="K1469" s="39"/>
      <c r="L1469" s="39"/>
      <c r="M1469" s="39"/>
      <c r="N1469"/>
      <c r="O1469"/>
      <c r="P1469"/>
      <c r="Q1469"/>
      <c r="R1469"/>
      <c r="S1469" s="264"/>
      <c r="T1469" s="264"/>
      <c r="U1469" s="269"/>
      <c r="V1469" s="269"/>
      <c r="W1469" s="269"/>
      <c r="X1469" s="264"/>
      <c r="Y1469" s="81"/>
      <c r="Z1469" s="81"/>
      <c r="AA1469" s="81"/>
      <c r="AB1469" s="44"/>
      <c r="AC1469" s="44"/>
      <c r="AD1469" s="44"/>
      <c r="AE1469" s="44"/>
      <c r="AF1469" s="44"/>
      <c r="AG1469" s="44"/>
      <c r="AH1469" s="44"/>
      <c r="AI1469" s="44"/>
      <c r="AJ1469" s="44"/>
      <c r="AK1469" s="44"/>
      <c r="AL1469" s="44"/>
      <c r="AM1469" s="44"/>
      <c r="AN1469" s="44"/>
      <c r="AO1469" s="44"/>
      <c r="AP1469" s="44"/>
      <c r="AQ1469" s="44"/>
      <c r="AR1469" s="44"/>
      <c r="AS1469" s="44"/>
      <c r="AT1469" s="44"/>
      <c r="AU1469" s="44"/>
      <c r="AV1469" s="44"/>
      <c r="AW1469" s="44"/>
      <c r="AX1469" s="44"/>
      <c r="AY1469" s="44"/>
      <c r="AZ1469" s="44"/>
      <c r="BA1469" s="44"/>
    </row>
    <row r="1470" spans="1:57" s="69" customFormat="1" x14ac:dyDescent="0.25">
      <c r="A1470" s="53"/>
      <c r="B1470" s="53"/>
      <c r="C1470" s="68"/>
      <c r="D1470" s="53"/>
      <c r="E1470" s="52"/>
      <c r="F1470"/>
      <c r="G1470" s="39"/>
      <c r="H1470" s="39"/>
      <c r="I1470" s="39"/>
      <c r="J1470" s="39"/>
      <c r="K1470" s="39"/>
      <c r="L1470" s="39"/>
      <c r="M1470" s="39"/>
      <c r="N1470"/>
      <c r="O1470"/>
      <c r="P1470"/>
      <c r="Q1470"/>
      <c r="R1470"/>
      <c r="S1470"/>
      <c r="T1470"/>
      <c r="U1470" s="45"/>
      <c r="V1470" s="45"/>
      <c r="W1470" s="45"/>
      <c r="X1470"/>
      <c r="Y1470" s="44"/>
      <c r="Z1470" s="44"/>
      <c r="AA1470" s="44"/>
      <c r="AB1470" s="44"/>
      <c r="AC1470" s="44"/>
      <c r="AD1470" s="44"/>
      <c r="AE1470" s="44"/>
      <c r="AF1470" s="44"/>
      <c r="AG1470" s="44"/>
      <c r="AH1470" s="44"/>
      <c r="AI1470" s="44"/>
      <c r="AJ1470" s="44"/>
      <c r="AK1470" s="44"/>
      <c r="AL1470" s="44"/>
      <c r="AM1470" s="44"/>
      <c r="AN1470" s="44"/>
      <c r="AO1470" s="44"/>
      <c r="AP1470" s="44"/>
      <c r="AQ1470" s="44"/>
      <c r="AR1470" s="44"/>
      <c r="AS1470" s="44"/>
      <c r="AT1470" s="44"/>
      <c r="AU1470" s="44"/>
      <c r="AV1470" s="44"/>
      <c r="AW1470" s="44"/>
      <c r="AX1470" s="44"/>
      <c r="AY1470" s="44"/>
      <c r="AZ1470" s="44"/>
      <c r="BA1470" s="44"/>
      <c r="BB1470" s="44"/>
      <c r="BC1470" s="44"/>
    </row>
    <row r="1471" spans="1:57" s="69" customFormat="1" x14ac:dyDescent="0.25">
      <c r="A1471" s="53"/>
      <c r="B1471" s="53"/>
      <c r="C1471" s="68"/>
      <c r="D1471" s="53"/>
      <c r="E1471" s="52"/>
      <c r="F1471"/>
      <c r="G1471" s="39"/>
      <c r="H1471" s="39"/>
      <c r="I1471" s="39"/>
      <c r="J1471" s="39"/>
      <c r="K1471" s="39"/>
      <c r="L1471" s="39"/>
      <c r="M1471" s="39"/>
      <c r="N1471"/>
      <c r="O1471"/>
      <c r="P1471"/>
      <c r="Q1471"/>
      <c r="R1471"/>
      <c r="S1471"/>
      <c r="T1471"/>
      <c r="U1471" s="45"/>
      <c r="V1471" s="45"/>
      <c r="W1471" s="45"/>
      <c r="X1471"/>
      <c r="Y1471" s="44"/>
      <c r="Z1471" s="44"/>
      <c r="AA1471" s="44"/>
      <c r="AB1471" s="44"/>
      <c r="AC1471" s="44"/>
      <c r="AD1471" s="44"/>
      <c r="AE1471" s="44"/>
      <c r="AF1471" s="44"/>
      <c r="AG1471" s="44"/>
      <c r="AH1471" s="44"/>
      <c r="AI1471" s="44"/>
      <c r="AJ1471" s="44"/>
      <c r="AK1471" s="44"/>
      <c r="AL1471" s="44"/>
      <c r="AM1471" s="44"/>
      <c r="AN1471" s="44"/>
      <c r="AO1471" s="44"/>
      <c r="AP1471" s="44"/>
      <c r="AQ1471" s="44"/>
      <c r="AR1471" s="44"/>
      <c r="AS1471" s="44"/>
      <c r="AT1471" s="44"/>
      <c r="AU1471" s="44"/>
      <c r="AV1471" s="44"/>
      <c r="AW1471" s="44"/>
      <c r="AX1471" s="44"/>
      <c r="AY1471" s="44"/>
      <c r="AZ1471" s="44"/>
      <c r="BA1471" s="44"/>
      <c r="BB1471" s="44"/>
      <c r="BC1471" s="44"/>
      <c r="BD1471" s="44"/>
      <c r="BE1471" s="44"/>
    </row>
  </sheetData>
  <sortState ref="C1050:AT1051">
    <sortCondition ref="C1050:C1051"/>
  </sortState>
  <mergeCells count="9">
    <mergeCell ref="E5:F5"/>
    <mergeCell ref="G5:H5"/>
    <mergeCell ref="J5:L5"/>
    <mergeCell ref="A1:Q1"/>
    <mergeCell ref="D2:F2"/>
    <mergeCell ref="G2:I2"/>
    <mergeCell ref="O2:R2"/>
    <mergeCell ref="A3:Q3"/>
    <mergeCell ref="A4:E4"/>
  </mergeCells>
  <conditionalFormatting sqref="C51:D52 A51:A53 B51:B56 A398:A401 A21:D21 A84:D91 A107:D107 B115:B117 A128:D129 A319 C387:D387 A445 A79:D81 B199:B225 A230:D231 A443:B444 A446:B449 B433:B442 A320:B320 A325:B326 B321:B324 C320:C324 C325:D325 A334:B335 B336:B343 C342:C343 A344:B349 B350:B356 A357:B367 C344:D347 A374:B375 B376:B379 C374:D376 C382:D382 B382:B401 C415:D415 C412:C414 B450:B453 A454:B459 C433:D435 A477:B479 B480:B481 A482:B487 B488:B489 A490:B509 B510 A511:B527 B408:B410 C334:D334 C518:D518 C631:D633 C703:D709 A186:D187 A192:D193 A236:D236 B370:D372 C535:D537 A402:B407 C399:D400 A638 A649:A656 A661:A668 B859:B867 A1409:A1413 A1415:A1452 B534:B547 A678:D678 A699:D700 A767:D767 A414:B419 B577:D577 A420:A442 C495:D496 A539:A541 A551 B551:B570 C555:D556 B584:D584 A577:A588 A589:D589 B598:D598 A598:A620 A869:D869 A886:D886 A894:D899 B613:D613 C626:D628 A642:A645 B626:B668 A716:A738 C741:D742 A741:A766 B716:B766 A781:D782 C820:D820 A820:A867 B820:B853 A905:D910 C955:D955 A954:B955 A956:A962 A965:D965 B1409:D1452 A1363:D1364 A1108:D1109 A1100:D1103 A1092:D1096 A1114:D1114 A1120:D1120 A1127:D1129 A1164:D1165 A1184:D1190 A1192:D1199 A1236:D1236 A1238:D1239 A1247:D1247 A1259:D1260 A1266:D1268 A1277:D1281 A1347:D1348 A1350:D1356 A1366:D1369 A1385:D1390 A1399:D1399 A1402:D1404 A1406:D1407 A1299:D1299 A1171:D1171 A1392:D1397 A1213:D1215 A1202:D1203 A1207:D1207 A1255:D1256 A1180:D1181 A1176:D1176 B1154:B1160 A560:A567 A23:D27 A22:C22 A29:D30 A28:C28 A32:D37 A31:C31 A39:D40 A38:C38 A42:D50 A41:C41 A188:C188 A194:C194 A232:C232 B327:D329 C326 C336:D339 C335 C341:D341 C340 C349:D350 C348 C352:D354 C351 C356:D359 C355 C361:D367 C360 C378:D379 C377 C402:D403 C401 C405:D406 C404 C408:D411 C407 C417:D418 C416 C419 C437:D439 C436 C441:D446 C440 C448:D451 C447 C453:D454 C452 C456:D457 C455 C459:D459 C458 C476 C485:D486 C484 C487:C494 C498:D500 C497 C502:D504 C501 C506:D507 C505 C509:D512 C508 C514:D515 C513 C516 C520:D521 C519 C523:D526 C522 C528:D529 C527 C539:D540 C538 C542:D543 C541 C545:D546 C544 B473:D475 C477:D483 C547 C558:D560 C557 C562:D564 C561 C566:D570 C565 B579:D580 B578:C578 B586:D587 B585:C585 B588:C588 B600:D601 B599:C599 B603:D604 B602:C602 B606:D607 B605:C605 B609:D610 B608:C608 B611:C611 B615:D616 B614:C614 B618:D619 B617:C617 B621:D621 B620:C620 B622:C622 C629 C635:D636 C634 C638:D640 C637 C642:D643 C641 C645:D647 C644 C649:D650 C648 C652:D655 C651 C657:D658 C656 C660:D661 C659 C663:D668 C662 A680:D685 A679:C679 A687:D689 A686:C686 A691:D692 A690:C690 A694:D694 A693:C693 A701:C701 C744:D745 C743 C747:D749 C746 C751:D752 C750 C754:D759 C753 C761:D762 C760 C764:D765 C763 C766 C778:D778 A784:D785 A783:C783 A787:D788 A786:C786 A790:D791 A789:C789 A793:D797 A792:C792 A799:D799 A798:C798 C822:D824 C821 C826:D830 C825 C832:D834 C831 A703:B712 C836:D839 C835 C841:D843 C840 C845:D847 C844 C849:D850 C848 C852:D855 C851 C857:D866 C856 C867 A871:D872 A870:C870 A874:D875 A873:C873 C918:D931 B956:D956 A966:C966 A918:B951 C933:D952 C932 B958:D963 B957:C957 A1098:D1098 A1097:C1097 A1105:D1105 A1104:C1104 A1116:D1116 A1115:C1115 A1118:D1118 A1117:C1117 A1131:D1133 A1130:C1130 A1135:D1141 A1134:C1134 A1143:D1149 A1142:C1142 A1151:D1152 A1150:C1150 A1153:C1153 A1167:D1168 A1166:C1166 A1169:C1169 A1173:D1174 A1172:C1172 A1178:D1178 A1177:C1177 A1200:C1200 A1205:D1205 A1204:C1204 A1209:D1210 A1208:C1208 A1249:D1251 A1248:C1248 A1253:D1253 A1252:C1252 A1262:D1263 A1261:C1261 A1264:C1264 A1270:D1271 A1269:C1269 A1273:D1274 A1272:C1272 A1275:C1275 A1283:D1284 A1282:C1282 A1286:D1287 A1285:C1285 A1289:D1291 A1288:C1288 A1293:D1296 A1292:C1292 A1297:C1297 A1301:D1302 A1300:C1300 A1304:D1342 A1303:C1303 B778:B780 C389:D390 C388">
    <cfRule type="expression" dxfId="606" priority="1292">
      <formula>"empty"</formula>
    </cfRule>
  </conditionalFormatting>
  <conditionalFormatting sqref="A15 C11:D15">
    <cfRule type="expression" dxfId="605" priority="1272">
      <formula>"empty"</formula>
    </cfRule>
  </conditionalFormatting>
  <conditionalFormatting sqref="A9:D9 C10:D10">
    <cfRule type="expression" dxfId="604" priority="1275">
      <formula>"empty"</formula>
    </cfRule>
  </conditionalFormatting>
  <conditionalFormatting sqref="A19:D20 B16:D18">
    <cfRule type="expression" dxfId="603" priority="1269">
      <formula>"empty"</formula>
    </cfRule>
  </conditionalFormatting>
  <conditionalFormatting sqref="C33">
    <cfRule type="expression" dxfId="602" priority="1264">
      <formula>ISBLAMK($A$9:$D$20)</formula>
    </cfRule>
  </conditionalFormatting>
  <conditionalFormatting sqref="A57:D60 A54:A56">
    <cfRule type="expression" dxfId="601" priority="1244">
      <formula>"empty"</formula>
    </cfRule>
  </conditionalFormatting>
  <conditionalFormatting sqref="A61:D63 A65:D65 A64:C64">
    <cfRule type="expression" dxfId="600" priority="1239">
      <formula>"empty"</formula>
    </cfRule>
  </conditionalFormatting>
  <conditionalFormatting sqref="A72:D72 A74:D74 A73:C73">
    <cfRule type="expression" dxfId="599" priority="1235">
      <formula>"empty"</formula>
    </cfRule>
  </conditionalFormatting>
  <conditionalFormatting sqref="A75:D77 A78:C78">
    <cfRule type="expression" dxfId="598" priority="1233">
      <formula>"empty"</formula>
    </cfRule>
  </conditionalFormatting>
  <conditionalFormatting sqref="A82:D83">
    <cfRule type="expression" dxfId="597" priority="1228">
      <formula>"empty"</formula>
    </cfRule>
  </conditionalFormatting>
  <conditionalFormatting sqref="C87">
    <cfRule type="expression" dxfId="596" priority="1214">
      <formula>ISBLAMK($A$9:$D$20)</formula>
    </cfRule>
  </conditionalFormatting>
  <conditionalFormatting sqref="C87">
    <cfRule type="expression" dxfId="595" priority="1212">
      <formula>ISBLAMK($A$9:$D$20)</formula>
    </cfRule>
  </conditionalFormatting>
  <conditionalFormatting sqref="A92:D92">
    <cfRule type="expression" dxfId="594" priority="1203">
      <formula>"empty"</formula>
    </cfRule>
  </conditionalFormatting>
  <conditionalFormatting sqref="A93:D95">
    <cfRule type="expression" dxfId="593" priority="1201">
      <formula>"empty"</formula>
    </cfRule>
  </conditionalFormatting>
  <conditionalFormatting sqref="A96:D97">
    <cfRule type="expression" dxfId="592" priority="1199">
      <formula>"empty"</formula>
    </cfRule>
  </conditionalFormatting>
  <conditionalFormatting sqref="B125:B126">
    <cfRule type="expression" dxfId="591" priority="1165">
      <formula>"empty"</formula>
    </cfRule>
  </conditionalFormatting>
  <conditionalFormatting sqref="A98:D99">
    <cfRule type="expression" dxfId="590" priority="1196">
      <formula>"empty"</formula>
    </cfRule>
  </conditionalFormatting>
  <conditionalFormatting sqref="A100:D101 A103:D106 A102:C102">
    <cfRule type="expression" dxfId="589" priority="1193">
      <formula>"empty"</formula>
    </cfRule>
  </conditionalFormatting>
  <conditionalFormatting sqref="A108:D108 A110:D112 A109:C109">
    <cfRule type="expression" dxfId="588" priority="1183">
      <formula>"empty"</formula>
    </cfRule>
  </conditionalFormatting>
  <conditionalFormatting sqref="A113:D113 A115 C115:D115 A114:C114">
    <cfRule type="expression" dxfId="587" priority="1180">
      <formula>"empty"</formula>
    </cfRule>
  </conditionalFormatting>
  <conditionalFormatting sqref="B118:D118 A116:A117 C116:D116 C117 B119:C119">
    <cfRule type="expression" dxfId="586" priority="1173">
      <formula>"empty"</formula>
    </cfRule>
  </conditionalFormatting>
  <conditionalFormatting sqref="B120:D121 B122:C122">
    <cfRule type="expression" dxfId="585" priority="1170">
      <formula>"empty"</formula>
    </cfRule>
  </conditionalFormatting>
  <conditionalFormatting sqref="B123:D124">
    <cfRule type="expression" dxfId="584" priority="1168">
      <formula>"empty"</formula>
    </cfRule>
  </conditionalFormatting>
  <conditionalFormatting sqref="C125:D125 B127:D127 C126">
    <cfRule type="expression" dxfId="583" priority="1166">
      <formula>"empty"</formula>
    </cfRule>
  </conditionalFormatting>
  <conditionalFormatting sqref="A130:D131 A132:C132">
    <cfRule type="expression" dxfId="582" priority="1158">
      <formula>"empty"</formula>
    </cfRule>
  </conditionalFormatting>
  <conditionalFormatting sqref="F9:F126 F764:F769 F834:F837 F839:F858 F908:F910 F1051:F1179 F1191:F1303 F708:F719 F927:F933 F955 F771:F786 F962:F1032 F477:F663">
    <cfRule type="expression" dxfId="581" priority="1154">
      <formula>E9&gt;0%</formula>
    </cfRule>
  </conditionalFormatting>
  <conditionalFormatting sqref="A10:A14">
    <cfRule type="expression" dxfId="580" priority="1151">
      <formula>"empty"</formula>
    </cfRule>
  </conditionalFormatting>
  <conditionalFormatting sqref="A16:A18">
    <cfRule type="expression" dxfId="579" priority="1150">
      <formula>"empty"</formula>
    </cfRule>
  </conditionalFormatting>
  <conditionalFormatting sqref="A156:D157 A158:C158">
    <cfRule type="expression" dxfId="578" priority="1148">
      <formula>"empty"</formula>
    </cfRule>
  </conditionalFormatting>
  <conditionalFormatting sqref="A159:D161 A163:D164 A162:C162">
    <cfRule type="expression" dxfId="577" priority="1145">
      <formula>"empty"</formula>
    </cfRule>
  </conditionalFormatting>
  <conditionalFormatting sqref="A165:D165 A167:D168 A166:C166 A170:D170 A169:C169">
    <cfRule type="expression" dxfId="576" priority="1143">
      <formula>"empty"</formula>
    </cfRule>
  </conditionalFormatting>
  <conditionalFormatting sqref="A177:D178">
    <cfRule type="expression" dxfId="575" priority="1140">
      <formula>"empty"</formula>
    </cfRule>
  </conditionalFormatting>
  <conditionalFormatting sqref="A179:D179 B462 C462:D465 A695:D696 B581:D583 B421:D421 A463:B469 A913:D913 A1218:D1218 A1408:D1408 A1405:D1405 A181:D181 A180:C180 B423:D424 B422:C422 B426:D428 B425:C425 B430:D432 B429:C429 C467:D468 C466 C469 A698:D698 A697:C697">
    <cfRule type="expression" dxfId="574" priority="1138">
      <formula>"empty"</formula>
    </cfRule>
  </conditionalFormatting>
  <conditionalFormatting sqref="A182:D183 A185:D185 A184:C184">
    <cfRule type="expression" dxfId="573" priority="1133">
      <formula>"empty"</formula>
    </cfRule>
  </conditionalFormatting>
  <conditionalFormatting sqref="A265:D266 A268:D269 A267:C267">
    <cfRule type="expression" dxfId="572" priority="1056">
      <formula>"empty"</formula>
    </cfRule>
  </conditionalFormatting>
  <conditionalFormatting sqref="A195:D196 A199 C199:D199 A198:D198 A197:C197">
    <cfRule type="expression" dxfId="571" priority="1118">
      <formula>"empty"</formula>
    </cfRule>
  </conditionalFormatting>
  <conditionalFormatting sqref="A200:A205 C200:D200 C202:D204 C201 C205">
    <cfRule type="expression" dxfId="570" priority="1115">
      <formula>"empty"</formula>
    </cfRule>
  </conditionalFormatting>
  <conditionalFormatting sqref="A206:A208 C206:D207 C208">
    <cfRule type="expression" dxfId="569" priority="1110">
      <formula>"empty"</formula>
    </cfRule>
  </conditionalFormatting>
  <conditionalFormatting sqref="A209:A211 C209:D210 C211">
    <cfRule type="expression" dxfId="568" priority="1108">
      <formula>"empty"</formula>
    </cfRule>
  </conditionalFormatting>
  <conditionalFormatting sqref="A212:A215 C212:D214 C215">
    <cfRule type="expression" dxfId="567" priority="1105">
      <formula>"empty"</formula>
    </cfRule>
  </conditionalFormatting>
  <conditionalFormatting sqref="A216:A221 C216:D220 C221">
    <cfRule type="expression" dxfId="566" priority="1102">
      <formula>"empty"</formula>
    </cfRule>
  </conditionalFormatting>
  <conditionalFormatting sqref="A222:A225 C222:D225">
    <cfRule type="expression" dxfId="565" priority="1099">
      <formula>"empty"</formula>
    </cfRule>
  </conditionalFormatting>
  <conditionalFormatting sqref="A237:D239">
    <cfRule type="expression" dxfId="564" priority="1080">
      <formula>"empty"</formula>
    </cfRule>
  </conditionalFormatting>
  <conditionalFormatting sqref="A240:D240 A242:D243 A241:C241 A244:C244">
    <cfRule type="expression" dxfId="563" priority="1077">
      <formula>"empty"</formula>
    </cfRule>
  </conditionalFormatting>
  <conditionalFormatting sqref="A245:D247 A248:C248">
    <cfRule type="expression" dxfId="562" priority="1074">
      <formula>"empty"</formula>
    </cfRule>
  </conditionalFormatting>
  <conditionalFormatting sqref="A249:D249 A250 C250:D250">
    <cfRule type="expression" dxfId="561" priority="1071">
      <formula>"empty"</formula>
    </cfRule>
  </conditionalFormatting>
  <conditionalFormatting sqref="A252:D252 A251 C251:D251 A253:C253">
    <cfRule type="expression" dxfId="560" priority="1068">
      <formula>"empty"</formula>
    </cfRule>
  </conditionalFormatting>
  <conditionalFormatting sqref="A254:D255 A257:D257 A256:C256">
    <cfRule type="expression" dxfId="559" priority="1066">
      <formula>"empty"</formula>
    </cfRule>
  </conditionalFormatting>
  <conditionalFormatting sqref="A258:D258 A259 C259:D259">
    <cfRule type="expression" dxfId="558" priority="1063">
      <formula>"empty"</formula>
    </cfRule>
  </conditionalFormatting>
  <conditionalFormatting sqref="A262:D262 A260:A261 C260:D261">
    <cfRule type="expression" dxfId="557" priority="1061">
      <formula>"empty"</formula>
    </cfRule>
  </conditionalFormatting>
  <conditionalFormatting sqref="A263:D264">
    <cfRule type="expression" dxfId="556" priority="1058">
      <formula>"empty"</formula>
    </cfRule>
  </conditionalFormatting>
  <conditionalFormatting sqref="B10:B15">
    <cfRule type="expression" dxfId="555" priority="1055">
      <formula>"empty"</formula>
    </cfRule>
  </conditionalFormatting>
  <conditionalFormatting sqref="B250:B251">
    <cfRule type="expression" dxfId="554" priority="1048">
      <formula>"empty"</formula>
    </cfRule>
  </conditionalFormatting>
  <conditionalFormatting sqref="B259:B261">
    <cfRule type="expression" dxfId="553" priority="1047">
      <formula>"empty"</formula>
    </cfRule>
  </conditionalFormatting>
  <conditionalFormatting sqref="A314:A315">
    <cfRule type="expression" dxfId="552" priority="1044">
      <formula>"empty"</formula>
    </cfRule>
  </conditionalFormatting>
  <conditionalFormatting sqref="C307:D307 A308:D311 A313 A312:C312">
    <cfRule type="expression" dxfId="551" priority="1043">
      <formula>"empty"</formula>
    </cfRule>
  </conditionalFormatting>
  <conditionalFormatting sqref="A331:A333 C330:D331 C333:D333 C332">
    <cfRule type="expression" dxfId="550" priority="1033">
      <formula>"empty"</formula>
    </cfRule>
  </conditionalFormatting>
  <conditionalFormatting sqref="A373 C369:D369">
    <cfRule type="expression" dxfId="549" priority="1004">
      <formula>"empty"</formula>
    </cfRule>
  </conditionalFormatting>
  <conditionalFormatting sqref="A380 C380:D380">
    <cfRule type="expression" dxfId="548" priority="999">
      <formula>"empty"</formula>
    </cfRule>
  </conditionalFormatting>
  <conditionalFormatting sqref="C381:D381 C383:D384 C386:D386 C385">
    <cfRule type="expression" dxfId="547" priority="997">
      <formula>"empty"</formula>
    </cfRule>
  </conditionalFormatting>
  <conditionalFormatting sqref="A387:A388">
    <cfRule type="expression" dxfId="546" priority="995">
      <formula>"empty"</formula>
    </cfRule>
  </conditionalFormatting>
  <conditionalFormatting sqref="C391:D391 C392">
    <cfRule type="expression" dxfId="545" priority="993">
      <formula>"empty"</formula>
    </cfRule>
  </conditionalFormatting>
  <conditionalFormatting sqref="A393:A397">
    <cfRule type="expression" dxfId="544" priority="989">
      <formula>"empty"</formula>
    </cfRule>
  </conditionalFormatting>
  <conditionalFormatting sqref="C438">
    <cfRule type="expression" dxfId="543" priority="975">
      <formula>ISBLAMK($A$9:$D$23)</formula>
    </cfRule>
  </conditionalFormatting>
  <conditionalFormatting sqref="C461:D461 A470 C470:D470">
    <cfRule type="expression" dxfId="542" priority="968">
      <formula>"empty"</formula>
    </cfRule>
  </conditionalFormatting>
  <conditionalFormatting sqref="C470">
    <cfRule type="expression" dxfId="541" priority="969">
      <formula>ISBLAMK($A$9:$D$24)</formula>
    </cfRule>
  </conditionalFormatting>
  <conditionalFormatting sqref="A471 C471:D472">
    <cfRule type="expression" dxfId="540" priority="964">
      <formula>"empty"</formula>
    </cfRule>
  </conditionalFormatting>
  <conditionalFormatting sqref="C517:D517">
    <cfRule type="expression" dxfId="539" priority="940">
      <formula>"empty"</formula>
    </cfRule>
  </conditionalFormatting>
  <conditionalFormatting sqref="D530">
    <cfRule type="expression" dxfId="538" priority="924">
      <formula>"empty"</formula>
    </cfRule>
  </conditionalFormatting>
  <conditionalFormatting sqref="D532 D534">
    <cfRule type="expression" dxfId="537" priority="921">
      <formula>"empty"</formula>
    </cfRule>
  </conditionalFormatting>
  <conditionalFormatting sqref="A552 C551:D553 C554">
    <cfRule type="expression" dxfId="536" priority="909">
      <formula>"empty"</formula>
    </cfRule>
  </conditionalFormatting>
  <conditionalFormatting sqref="C571:D571 C572">
    <cfRule type="expression" dxfId="535" priority="903">
      <formula>"empty"</formula>
    </cfRule>
  </conditionalFormatting>
  <conditionalFormatting sqref="A574 C573:D574">
    <cfRule type="expression" dxfId="534" priority="900">
      <formula>"empty"</formula>
    </cfRule>
  </conditionalFormatting>
  <conditionalFormatting sqref="A576 C576:D576">
    <cfRule type="expression" dxfId="533" priority="897">
      <formula>"empty"</formula>
    </cfRule>
  </conditionalFormatting>
  <conditionalFormatting sqref="C609">
    <cfRule type="expression" dxfId="532" priority="884">
      <formula>ISBLAMK($A$9:$D$24)</formula>
    </cfRule>
  </conditionalFormatting>
  <conditionalFormatting sqref="A621:A622">
    <cfRule type="expression" dxfId="531" priority="878">
      <formula>"empty"</formula>
    </cfRule>
  </conditionalFormatting>
  <conditionalFormatting sqref="C630:D630">
    <cfRule type="expression" dxfId="530" priority="876">
      <formula>"empty"</formula>
    </cfRule>
  </conditionalFormatting>
  <conditionalFormatting sqref="F664">
    <cfRule type="expression" dxfId="529" priority="857">
      <formula>E664&gt;0%</formula>
    </cfRule>
  </conditionalFormatting>
  <conditionalFormatting sqref="F665">
    <cfRule type="expression" dxfId="528" priority="856">
      <formula>E665&gt;0%</formula>
    </cfRule>
  </conditionalFormatting>
  <conditionalFormatting sqref="F704">
    <cfRule type="expression" dxfId="527" priority="837">
      <formula>E704&gt;0%</formula>
    </cfRule>
  </conditionalFormatting>
  <conditionalFormatting sqref="C530">
    <cfRule type="expression" dxfId="526" priority="763">
      <formula>"empty"</formula>
    </cfRule>
  </conditionalFormatting>
  <conditionalFormatting sqref="A568:A573">
    <cfRule type="expression" dxfId="525" priority="758">
      <formula>"empty"</formula>
    </cfRule>
  </conditionalFormatting>
  <conditionalFormatting sqref="B313:B315">
    <cfRule type="expression" dxfId="524" priority="750">
      <formula>"empty"</formula>
    </cfRule>
  </conditionalFormatting>
  <conditionalFormatting sqref="F666">
    <cfRule type="expression" dxfId="523" priority="748">
      <formula>E666&gt;0%</formula>
    </cfRule>
  </conditionalFormatting>
  <conditionalFormatting sqref="A657:A660">
    <cfRule type="expression" dxfId="522" priority="751">
      <formula>"empty"</formula>
    </cfRule>
  </conditionalFormatting>
  <conditionalFormatting sqref="A626:A637">
    <cfRule type="expression" dxfId="521" priority="755">
      <formula>"empty"</formula>
    </cfRule>
  </conditionalFormatting>
  <conditionalFormatting sqref="A646:A648">
    <cfRule type="expression" dxfId="520" priority="752">
      <formula>"empty"</formula>
    </cfRule>
  </conditionalFormatting>
  <conditionalFormatting sqref="A316:A318">
    <cfRule type="expression" dxfId="519" priority="785">
      <formula>"empty"</formula>
    </cfRule>
  </conditionalFormatting>
  <conditionalFormatting sqref="A321:A324">
    <cfRule type="expression" dxfId="518" priority="784">
      <formula>"empty"</formula>
    </cfRule>
  </conditionalFormatting>
  <conditionalFormatting sqref="A327:A330">
    <cfRule type="expression" dxfId="517" priority="783">
      <formula>"empty"</formula>
    </cfRule>
  </conditionalFormatting>
  <conditionalFormatting sqref="A336:A338">
    <cfRule type="expression" dxfId="516" priority="782">
      <formula>"empty"</formula>
    </cfRule>
  </conditionalFormatting>
  <conditionalFormatting sqref="A339:A343">
    <cfRule type="expression" dxfId="515" priority="781">
      <formula>"empty"</formula>
    </cfRule>
  </conditionalFormatting>
  <conditionalFormatting sqref="A350:A356">
    <cfRule type="expression" dxfId="514" priority="780">
      <formula>"empty"</formula>
    </cfRule>
  </conditionalFormatting>
  <conditionalFormatting sqref="A368:A372">
    <cfRule type="expression" dxfId="513" priority="779">
      <formula>"empty"</formula>
    </cfRule>
  </conditionalFormatting>
  <conditionalFormatting sqref="A376:A379">
    <cfRule type="expression" dxfId="512" priority="778">
      <formula>"empty"</formula>
    </cfRule>
  </conditionalFormatting>
  <conditionalFormatting sqref="A381:A386">
    <cfRule type="expression" dxfId="511" priority="777">
      <formula>"empty"</formula>
    </cfRule>
  </conditionalFormatting>
  <conditionalFormatting sqref="A389:A392">
    <cfRule type="expression" dxfId="510" priority="776">
      <formula>"empty"</formula>
    </cfRule>
  </conditionalFormatting>
  <conditionalFormatting sqref="A408:A410">
    <cfRule type="expression" dxfId="509" priority="773">
      <formula>"empty"</formula>
    </cfRule>
  </conditionalFormatting>
  <conditionalFormatting sqref="A450:A453">
    <cfRule type="expression" dxfId="508" priority="771">
      <formula>"empty"</formula>
    </cfRule>
  </conditionalFormatting>
  <conditionalFormatting sqref="A472:A476">
    <cfRule type="expression" dxfId="507" priority="769">
      <formula>"empty"</formula>
    </cfRule>
  </conditionalFormatting>
  <conditionalFormatting sqref="A480:A481">
    <cfRule type="expression" dxfId="506" priority="768">
      <formula>"empty"</formula>
    </cfRule>
  </conditionalFormatting>
  <conditionalFormatting sqref="A488:A489">
    <cfRule type="expression" dxfId="505" priority="767">
      <formula>"empty"</formula>
    </cfRule>
  </conditionalFormatting>
  <conditionalFormatting sqref="A510">
    <cfRule type="expression" dxfId="504" priority="766">
      <formula>"empty"</formula>
    </cfRule>
  </conditionalFormatting>
  <conditionalFormatting sqref="C532:C534">
    <cfRule type="expression" dxfId="503" priority="762">
      <formula>"empty"</formula>
    </cfRule>
  </conditionalFormatting>
  <conditionalFormatting sqref="A553:A559">
    <cfRule type="expression" dxfId="502" priority="759">
      <formula>"empty"</formula>
    </cfRule>
  </conditionalFormatting>
  <conditionalFormatting sqref="A639:A641">
    <cfRule type="expression" dxfId="501" priority="754">
      <formula>"empty"</formula>
    </cfRule>
  </conditionalFormatting>
  <conditionalFormatting sqref="B330:B333">
    <cfRule type="expression" dxfId="500" priority="749">
      <formula>"empty"</formula>
    </cfRule>
  </conditionalFormatting>
  <conditionalFormatting sqref="F667:F669">
    <cfRule type="expression" dxfId="499" priority="747">
      <formula>E667&gt;0%</formula>
    </cfRule>
  </conditionalFormatting>
  <conditionalFormatting sqref="A669 C669:D669">
    <cfRule type="expression" dxfId="498" priority="746">
      <formula>"empty"</formula>
    </cfRule>
  </conditionalFormatting>
  <conditionalFormatting sqref="F670">
    <cfRule type="expression" dxfId="497" priority="745">
      <formula>E670&gt;0%</formula>
    </cfRule>
  </conditionalFormatting>
  <conditionalFormatting sqref="F671:F672">
    <cfRule type="expression" dxfId="496" priority="744">
      <formula>E671&gt;0%</formula>
    </cfRule>
  </conditionalFormatting>
  <conditionalFormatting sqref="A670:A672 C670:D672">
    <cfRule type="expression" dxfId="495" priority="743">
      <formula>"empty"</formula>
    </cfRule>
  </conditionalFormatting>
  <conditionalFormatting sqref="F673">
    <cfRule type="expression" dxfId="494" priority="742">
      <formula>E673&gt;0%</formula>
    </cfRule>
  </conditionalFormatting>
  <conditionalFormatting sqref="F674">
    <cfRule type="expression" dxfId="493" priority="741">
      <formula>E674&gt;0%</formula>
    </cfRule>
  </conditionalFormatting>
  <conditionalFormatting sqref="A673:A674 C673:D674">
    <cfRule type="expression" dxfId="492" priority="740">
      <formula>"empty"</formula>
    </cfRule>
  </conditionalFormatting>
  <conditionalFormatting sqref="F675">
    <cfRule type="expression" dxfId="491" priority="739">
      <formula>E675&gt;0%</formula>
    </cfRule>
  </conditionalFormatting>
  <conditionalFormatting sqref="A675 C675:D675">
    <cfRule type="expression" dxfId="490" priority="738">
      <formula>"empty"</formula>
    </cfRule>
  </conditionalFormatting>
  <conditionalFormatting sqref="F676:F679">
    <cfRule type="expression" dxfId="489" priority="737">
      <formula>E676&gt;0%</formula>
    </cfRule>
  </conditionalFormatting>
  <conditionalFormatting sqref="A676:A677 C676:D677">
    <cfRule type="expression" dxfId="488" priority="736">
      <formula>"empty"</formula>
    </cfRule>
  </conditionalFormatting>
  <conditionalFormatting sqref="F680:F681">
    <cfRule type="expression" dxfId="487" priority="735">
      <formula>E680&gt;0%</formula>
    </cfRule>
  </conditionalFormatting>
  <conditionalFormatting sqref="F682">
    <cfRule type="expression" dxfId="486" priority="733">
      <formula>E682&gt;0%</formula>
    </cfRule>
  </conditionalFormatting>
  <conditionalFormatting sqref="F683">
    <cfRule type="expression" dxfId="485" priority="732">
      <formula>E683&gt;0%</formula>
    </cfRule>
  </conditionalFormatting>
  <conditionalFormatting sqref="F684:F687">
    <cfRule type="expression" dxfId="484" priority="730">
      <formula>E684&gt;0%</formula>
    </cfRule>
  </conditionalFormatting>
  <conditionalFormatting sqref="F688:F694">
    <cfRule type="expression" dxfId="483" priority="728">
      <formula>E688&gt;0%</formula>
    </cfRule>
  </conditionalFormatting>
  <conditionalFormatting sqref="F695:F698">
    <cfRule type="expression" dxfId="482" priority="723">
      <formula>E695&gt;0%</formula>
    </cfRule>
  </conditionalFormatting>
  <conditionalFormatting sqref="F699">
    <cfRule type="expression" dxfId="481" priority="722">
      <formula>E699&gt;0%</formula>
    </cfRule>
  </conditionalFormatting>
  <conditionalFormatting sqref="F700:F701">
    <cfRule type="expression" dxfId="480" priority="721">
      <formula>E700&gt;0%</formula>
    </cfRule>
  </conditionalFormatting>
  <conditionalFormatting sqref="F702">
    <cfRule type="expression" dxfId="479" priority="719">
      <formula>E702&gt;0%</formula>
    </cfRule>
  </conditionalFormatting>
  <conditionalFormatting sqref="F703">
    <cfRule type="expression" dxfId="478" priority="718">
      <formula>E703&gt;0%</formula>
    </cfRule>
  </conditionalFormatting>
  <conditionalFormatting sqref="A702 C702:D702">
    <cfRule type="expression" dxfId="477" priority="717">
      <formula>"empty"</formula>
    </cfRule>
  </conditionalFormatting>
  <conditionalFormatting sqref="B368:B369">
    <cfRule type="expression" dxfId="476" priority="716">
      <formula>"empty"</formula>
    </cfRule>
  </conditionalFormatting>
  <conditionalFormatting sqref="B380:B381">
    <cfRule type="expression" dxfId="475" priority="715">
      <formula>"empty"</formula>
    </cfRule>
  </conditionalFormatting>
  <conditionalFormatting sqref="B460:B461">
    <cfRule type="expression" dxfId="474" priority="713">
      <formula>"empty"</formula>
    </cfRule>
  </conditionalFormatting>
  <conditionalFormatting sqref="B470:B472">
    <cfRule type="expression" dxfId="473" priority="712">
      <formula>"empty"</formula>
    </cfRule>
  </conditionalFormatting>
  <conditionalFormatting sqref="B571:B576">
    <cfRule type="expression" dxfId="472" priority="708">
      <formula>"empty"</formula>
    </cfRule>
  </conditionalFormatting>
  <conditionalFormatting sqref="B669:B677">
    <cfRule type="expression" dxfId="471" priority="706">
      <formula>"empty"</formula>
    </cfRule>
  </conditionalFormatting>
  <conditionalFormatting sqref="C395">
    <cfRule type="expression" dxfId="470" priority="700">
      <formula>"empty"</formula>
    </cfRule>
  </conditionalFormatting>
  <conditionalFormatting sqref="C396:D396">
    <cfRule type="expression" dxfId="469" priority="699">
      <formula>"empty"</formula>
    </cfRule>
  </conditionalFormatting>
  <conditionalFormatting sqref="C397:D397">
    <cfRule type="expression" dxfId="468" priority="698">
      <formula>"empty"</formula>
    </cfRule>
  </conditionalFormatting>
  <conditionalFormatting sqref="C398:D398">
    <cfRule type="expression" dxfId="467" priority="697">
      <formula>"empty"</formula>
    </cfRule>
  </conditionalFormatting>
  <conditionalFormatting sqref="F705">
    <cfRule type="expression" dxfId="466" priority="696">
      <formula>E705&gt;0%</formula>
    </cfRule>
  </conditionalFormatting>
  <conditionalFormatting sqref="F706">
    <cfRule type="expression" dxfId="465" priority="694">
      <formula>E706&gt;0%</formula>
    </cfRule>
  </conditionalFormatting>
  <conditionalFormatting sqref="F707">
    <cfRule type="expression" dxfId="464" priority="693">
      <formula>E707&gt;0%</formula>
    </cfRule>
  </conditionalFormatting>
  <conditionalFormatting sqref="F720:F738">
    <cfRule type="expression" dxfId="463" priority="690">
      <formula>E720&gt;0%</formula>
    </cfRule>
  </conditionalFormatting>
  <conditionalFormatting sqref="C712:D713 C715:D718 C714 C720:D721 C719 C723:D724 C722 C726:D728 C725 C730:D733 C729 C735:D736 C734 C738:D738 C737">
    <cfRule type="expression" dxfId="462" priority="689">
      <formula>"empty"</formula>
    </cfRule>
  </conditionalFormatting>
  <conditionalFormatting sqref="C720">
    <cfRule type="expression" dxfId="461" priority="688">
      <formula>ISBLAMK($A$9:$D$23)</formula>
    </cfRule>
  </conditionalFormatting>
  <conditionalFormatting sqref="F739:F740">
    <cfRule type="expression" dxfId="460" priority="687">
      <formula>E739&gt;0%</formula>
    </cfRule>
  </conditionalFormatting>
  <conditionalFormatting sqref="F741:F743">
    <cfRule type="expression" dxfId="459" priority="686">
      <formula>E741&gt;0%</formula>
    </cfRule>
  </conditionalFormatting>
  <conditionalFormatting sqref="A739:A740 C739:D739 C740">
    <cfRule type="expression" dxfId="458" priority="685">
      <formula>"empty"</formula>
    </cfRule>
  </conditionalFormatting>
  <conditionalFormatting sqref="F744">
    <cfRule type="expression" dxfId="457" priority="684">
      <formula>E744&gt;0%</formula>
    </cfRule>
  </conditionalFormatting>
  <conditionalFormatting sqref="F745:F748">
    <cfRule type="expression" dxfId="456" priority="683">
      <formula>E745&gt;0%</formula>
    </cfRule>
  </conditionalFormatting>
  <conditionalFormatting sqref="F749:F754">
    <cfRule type="expression" dxfId="455" priority="681">
      <formula>E749&gt;0%</formula>
    </cfRule>
  </conditionalFormatting>
  <conditionalFormatting sqref="F755">
    <cfRule type="expression" dxfId="454" priority="679">
      <formula>E755&gt;0%</formula>
    </cfRule>
  </conditionalFormatting>
  <conditionalFormatting sqref="F756">
    <cfRule type="expression" dxfId="453" priority="677">
      <formula>E756&gt;0%</formula>
    </cfRule>
  </conditionalFormatting>
  <conditionalFormatting sqref="F757:F760">
    <cfRule type="expression" dxfId="452" priority="676">
      <formula>E757&gt;0%</formula>
    </cfRule>
  </conditionalFormatting>
  <conditionalFormatting sqref="F761:F763">
    <cfRule type="expression" dxfId="451" priority="668">
      <formula>E761&gt;0%</formula>
    </cfRule>
  </conditionalFormatting>
  <conditionalFormatting sqref="A768:A769 C768:D769">
    <cfRule type="expression" dxfId="450" priority="660">
      <formula>"empty"</formula>
    </cfRule>
  </conditionalFormatting>
  <conditionalFormatting sqref="F770">
    <cfRule type="expression" dxfId="449" priority="659">
      <formula>E770&gt;0%</formula>
    </cfRule>
  </conditionalFormatting>
  <conditionalFormatting sqref="A770:A772 C770:D771 C779:D779 C772 C780 C777 A777">
    <cfRule type="expression" dxfId="448" priority="657">
      <formula>"empty"</formula>
    </cfRule>
  </conditionalFormatting>
  <conditionalFormatting sqref="A778:A780">
    <cfRule type="expression" dxfId="447" priority="654">
      <formula>"empty"</formula>
    </cfRule>
  </conditionalFormatting>
  <conditionalFormatting sqref="C781">
    <cfRule type="expression" dxfId="446" priority="650">
      <formula>ISBLAMK($A$9:$D$24)</formula>
    </cfRule>
  </conditionalFormatting>
  <conditionalFormatting sqref="F793:F794">
    <cfRule type="expression" dxfId="445" priority="649">
      <formula>E793&gt;0%</formula>
    </cfRule>
  </conditionalFormatting>
  <conditionalFormatting sqref="F795:F798">
    <cfRule type="expression" dxfId="444" priority="647">
      <formula>E795&gt;0%</formula>
    </cfRule>
  </conditionalFormatting>
  <conditionalFormatting sqref="F799">
    <cfRule type="expression" dxfId="443" priority="643">
      <formula>E799&gt;0%</formula>
    </cfRule>
  </conditionalFormatting>
  <conditionalFormatting sqref="F800:F803">
    <cfRule type="expression" dxfId="442" priority="642">
      <formula>E800&gt;0%</formula>
    </cfRule>
  </conditionalFormatting>
  <conditionalFormatting sqref="A800:A803 C800:D801 C803:D803 C802">
    <cfRule type="expression" dxfId="441" priority="641">
      <formula>"empty"</formula>
    </cfRule>
  </conditionalFormatting>
  <conditionalFormatting sqref="F804:F809">
    <cfRule type="expression" dxfId="440" priority="640">
      <formula>E804&gt;0%</formula>
    </cfRule>
  </conditionalFormatting>
  <conditionalFormatting sqref="A804:A809 C804:D804 C806:D808 C805 C809">
    <cfRule type="expression" dxfId="439" priority="639">
      <formula>"empty"</formula>
    </cfRule>
  </conditionalFormatting>
  <conditionalFormatting sqref="F810">
    <cfRule type="expression" dxfId="438" priority="638">
      <formula>E810&gt;0%</formula>
    </cfRule>
  </conditionalFormatting>
  <conditionalFormatting sqref="F811:F814">
    <cfRule type="expression" dxfId="437" priority="637">
      <formula>E811&gt;0%</formula>
    </cfRule>
  </conditionalFormatting>
  <conditionalFormatting sqref="F818">
    <cfRule type="expression" dxfId="436" priority="630">
      <formula>E818&gt;0%</formula>
    </cfRule>
  </conditionalFormatting>
  <conditionalFormatting sqref="A810:A814 C810:D813 C814">
    <cfRule type="expression" dxfId="435" priority="635">
      <formula>"empty"</formula>
    </cfRule>
  </conditionalFormatting>
  <conditionalFormatting sqref="F815">
    <cfRule type="expression" dxfId="434" priority="633">
      <formula>E815&gt;0%</formula>
    </cfRule>
  </conditionalFormatting>
  <conditionalFormatting sqref="F816:F817">
    <cfRule type="expression" dxfId="433" priority="632">
      <formula>E816&gt;0%</formula>
    </cfRule>
  </conditionalFormatting>
  <conditionalFormatting sqref="A815:A817 C815:D816 C817">
    <cfRule type="expression" dxfId="432" priority="631">
      <formula>"empty"</formula>
    </cfRule>
  </conditionalFormatting>
  <conditionalFormatting sqref="F819">
    <cfRule type="expression" dxfId="431" priority="629">
      <formula>E819&gt;0%</formula>
    </cfRule>
  </conditionalFormatting>
  <conditionalFormatting sqref="A818:A819 C818:D819">
    <cfRule type="expression" dxfId="430" priority="628">
      <formula>"empty"</formula>
    </cfRule>
  </conditionalFormatting>
  <conditionalFormatting sqref="F820:F821">
    <cfRule type="expression" dxfId="429" priority="627">
      <formula>E820&gt;0%</formula>
    </cfRule>
  </conditionalFormatting>
  <conditionalFormatting sqref="F822:F825">
    <cfRule type="expression" dxfId="428" priority="626">
      <formula>E822&gt;0%</formula>
    </cfRule>
  </conditionalFormatting>
  <conditionalFormatting sqref="F826:F828">
    <cfRule type="expression" dxfId="427" priority="621">
      <formula>E826&gt;0%</formula>
    </cfRule>
  </conditionalFormatting>
  <conditionalFormatting sqref="C826:D828">
    <cfRule type="expression" dxfId="426" priority="618">
      <formula>"empty"</formula>
    </cfRule>
  </conditionalFormatting>
  <conditionalFormatting sqref="F829">
    <cfRule type="expression" dxfId="425" priority="617">
      <formula>E829&gt;0%</formula>
    </cfRule>
  </conditionalFormatting>
  <conditionalFormatting sqref="F832">
    <cfRule type="expression" dxfId="424" priority="616">
      <formula>E832&gt;0%</formula>
    </cfRule>
  </conditionalFormatting>
  <conditionalFormatting sqref="F833">
    <cfRule type="expression" dxfId="423" priority="614">
      <formula>E833&gt;0%</formula>
    </cfRule>
  </conditionalFormatting>
  <conditionalFormatting sqref="F838">
    <cfRule type="expression" dxfId="422" priority="610">
      <formula>E838&gt;0%</formula>
    </cfRule>
  </conditionalFormatting>
  <conditionalFormatting sqref="C849">
    <cfRule type="expression" dxfId="421" priority="606">
      <formula>ISBLAMK($A$9:$D$21)</formula>
    </cfRule>
  </conditionalFormatting>
  <conditionalFormatting sqref="F859:F864">
    <cfRule type="expression" dxfId="420" priority="600">
      <formula>E859&gt;0%</formula>
    </cfRule>
  </conditionalFormatting>
  <conditionalFormatting sqref="B854">
    <cfRule type="expression" dxfId="419" priority="598">
      <formula>"empty"</formula>
    </cfRule>
  </conditionalFormatting>
  <conditionalFormatting sqref="C859">
    <cfRule type="expression" dxfId="418" priority="597">
      <formula>ISBLAMK($A$9:$D$24)</formula>
    </cfRule>
  </conditionalFormatting>
  <conditionalFormatting sqref="C868 A868">
    <cfRule type="expression" dxfId="417" priority="596">
      <formula>"empty"</formula>
    </cfRule>
  </conditionalFormatting>
  <conditionalFormatting sqref="F871:F873">
    <cfRule type="expression" dxfId="416" priority="594">
      <formula>E871&gt;0%</formula>
    </cfRule>
  </conditionalFormatting>
  <conditionalFormatting sqref="F874:F875">
    <cfRule type="expression" dxfId="415" priority="592">
      <formula>E874&gt;0%</formula>
    </cfRule>
  </conditionalFormatting>
  <conditionalFormatting sqref="F876:F881">
    <cfRule type="expression" dxfId="414" priority="590">
      <formula>E876&gt;0%</formula>
    </cfRule>
  </conditionalFormatting>
  <conditionalFormatting sqref="F882:F885">
    <cfRule type="expression" dxfId="413" priority="589">
      <formula>E882&gt;0%</formula>
    </cfRule>
  </conditionalFormatting>
  <conditionalFormatting sqref="A876:A885">
    <cfRule type="expression" dxfId="412" priority="587">
      <formula>"empty"</formula>
    </cfRule>
  </conditionalFormatting>
  <conditionalFormatting sqref="B876:B885">
    <cfRule type="expression" dxfId="411" priority="586">
      <formula>"empty"</formula>
    </cfRule>
  </conditionalFormatting>
  <conditionalFormatting sqref="C876:C885">
    <cfRule type="expression" dxfId="410" priority="585">
      <formula>"empty"</formula>
    </cfRule>
  </conditionalFormatting>
  <conditionalFormatting sqref="C881">
    <cfRule type="expression" dxfId="409" priority="584">
      <formula>ISBLAMK($A$9:$D$24)</formula>
    </cfRule>
  </conditionalFormatting>
  <conditionalFormatting sqref="D876:D885">
    <cfRule type="expression" dxfId="408" priority="583">
      <formula>"empty"</formula>
    </cfRule>
  </conditionalFormatting>
  <conditionalFormatting sqref="F886">
    <cfRule type="expression" dxfId="407" priority="582">
      <formula>E886&gt;0%</formula>
    </cfRule>
  </conditionalFormatting>
  <conditionalFormatting sqref="F887:F889">
    <cfRule type="expression" dxfId="406" priority="581">
      <formula>E887&gt;0%</formula>
    </cfRule>
  </conditionalFormatting>
  <conditionalFormatting sqref="A887:A889 C887:D889">
    <cfRule type="expression" dxfId="405" priority="580">
      <formula>"empty"</formula>
    </cfRule>
  </conditionalFormatting>
  <conditionalFormatting sqref="F890">
    <cfRule type="expression" dxfId="404" priority="575">
      <formula>E890&gt;0%</formula>
    </cfRule>
  </conditionalFormatting>
  <conditionalFormatting sqref="F891:F893">
    <cfRule type="expression" dxfId="403" priority="574">
      <formula>E891&gt;0%</formula>
    </cfRule>
  </conditionalFormatting>
  <conditionalFormatting sqref="A890:A893 C890:C893">
    <cfRule type="expression" dxfId="402" priority="573">
      <formula>"empty"</formula>
    </cfRule>
  </conditionalFormatting>
  <conditionalFormatting sqref="F894:F895">
    <cfRule type="expression" dxfId="401" priority="572">
      <formula>E894&gt;0%</formula>
    </cfRule>
  </conditionalFormatting>
  <conditionalFormatting sqref="F896">
    <cfRule type="expression" dxfId="400" priority="570">
      <formula>E896&gt;0%</formula>
    </cfRule>
  </conditionalFormatting>
  <conditionalFormatting sqref="F897">
    <cfRule type="expression" dxfId="399" priority="569">
      <formula>E897&gt;0%</formula>
    </cfRule>
  </conditionalFormatting>
  <conditionalFormatting sqref="F898">
    <cfRule type="expression" dxfId="398" priority="567">
      <formula>E898&gt;0%</formula>
    </cfRule>
  </conditionalFormatting>
  <conditionalFormatting sqref="F899:F900">
    <cfRule type="expression" dxfId="397" priority="566">
      <formula>E899&gt;0%</formula>
    </cfRule>
  </conditionalFormatting>
  <conditionalFormatting sqref="A900 C900:D900">
    <cfRule type="expression" dxfId="396" priority="565">
      <formula>"empty"</formula>
    </cfRule>
  </conditionalFormatting>
  <conditionalFormatting sqref="F901:F904">
    <cfRule type="expression" dxfId="395" priority="564">
      <formula>E901&gt;0%</formula>
    </cfRule>
  </conditionalFormatting>
  <conditionalFormatting sqref="A901:A904 C901:D904">
    <cfRule type="expression" dxfId="394" priority="562">
      <formula>"empty"</formula>
    </cfRule>
  </conditionalFormatting>
  <conditionalFormatting sqref="F905">
    <cfRule type="expression" dxfId="393" priority="560">
      <formula>E905&gt;0%</formula>
    </cfRule>
  </conditionalFormatting>
  <conditionalFormatting sqref="F906">
    <cfRule type="expression" dxfId="392" priority="559">
      <formula>E906&gt;0%</formula>
    </cfRule>
  </conditionalFormatting>
  <conditionalFormatting sqref="F907">
    <cfRule type="expression" dxfId="391" priority="557">
      <formula>E907&gt;0%</formula>
    </cfRule>
  </conditionalFormatting>
  <conditionalFormatting sqref="F911">
    <cfRule type="expression" dxfId="390" priority="553">
      <formula>E911&gt;0%</formula>
    </cfRule>
  </conditionalFormatting>
  <conditionalFormatting sqref="F912">
    <cfRule type="expression" dxfId="389" priority="552">
      <formula>E912&gt;0%</formula>
    </cfRule>
  </conditionalFormatting>
  <conditionalFormatting sqref="A911:A912 C911:D912">
    <cfRule type="expression" dxfId="388" priority="551">
      <formula>"empty"</formula>
    </cfRule>
  </conditionalFormatting>
  <conditionalFormatting sqref="F913">
    <cfRule type="expression" dxfId="387" priority="548">
      <formula>E913&gt;0%</formula>
    </cfRule>
  </conditionalFormatting>
  <conditionalFormatting sqref="F914">
    <cfRule type="expression" dxfId="386" priority="549">
      <formula>E914&gt;0%</formula>
    </cfRule>
  </conditionalFormatting>
  <conditionalFormatting sqref="A914 C914:D914">
    <cfRule type="expression" dxfId="385" priority="550">
      <formula>"empty"</formula>
    </cfRule>
  </conditionalFormatting>
  <conditionalFormatting sqref="F915">
    <cfRule type="expression" dxfId="384" priority="547">
      <formula>E915&gt;0%</formula>
    </cfRule>
  </conditionalFormatting>
  <conditionalFormatting sqref="F915:F918">
    <cfRule type="expression" dxfId="383" priority="546">
      <formula>E915&gt;0%</formula>
    </cfRule>
  </conditionalFormatting>
  <conditionalFormatting sqref="A915:A917 C915:D916 C917">
    <cfRule type="expression" dxfId="382" priority="545">
      <formula>"empty"</formula>
    </cfRule>
  </conditionalFormatting>
  <conditionalFormatting sqref="F919:F921">
    <cfRule type="expression" dxfId="381" priority="544">
      <formula>E919&gt;0%</formula>
    </cfRule>
  </conditionalFormatting>
  <conditionalFormatting sqref="F922">
    <cfRule type="expression" dxfId="380" priority="542">
      <formula>E922&gt;0%</formula>
    </cfRule>
  </conditionalFormatting>
  <conditionalFormatting sqref="F923:F925">
    <cfRule type="expression" dxfId="379" priority="541">
      <formula>E923&gt;0%</formula>
    </cfRule>
  </conditionalFormatting>
  <conditionalFormatting sqref="F926">
    <cfRule type="expression" dxfId="378" priority="539">
      <formula>E926&gt;0%</formula>
    </cfRule>
  </conditionalFormatting>
  <conditionalFormatting sqref="F934">
    <cfRule type="expression" dxfId="377" priority="536">
      <formula>E934&gt;0%</formula>
    </cfRule>
  </conditionalFormatting>
  <conditionalFormatting sqref="F935">
    <cfRule type="expression" dxfId="376" priority="535">
      <formula>E935&gt;0%</formula>
    </cfRule>
  </conditionalFormatting>
  <conditionalFormatting sqref="F936">
    <cfRule type="expression" dxfId="375" priority="533">
      <formula>E936&gt;0%</formula>
    </cfRule>
  </conditionalFormatting>
  <conditionalFormatting sqref="F937">
    <cfRule type="expression" dxfId="374" priority="532">
      <formula>E937&gt;0%</formula>
    </cfRule>
  </conditionalFormatting>
  <conditionalFormatting sqref="F938">
    <cfRule type="expression" dxfId="373" priority="530">
      <formula>E938&gt;0%</formula>
    </cfRule>
  </conditionalFormatting>
  <conditionalFormatting sqref="F939">
    <cfRule type="expression" dxfId="372" priority="529">
      <formula>E939&gt;0%</formula>
    </cfRule>
  </conditionalFormatting>
  <conditionalFormatting sqref="F940">
    <cfRule type="expression" dxfId="371" priority="524">
      <formula>E940&gt;0%</formula>
    </cfRule>
  </conditionalFormatting>
  <conditionalFormatting sqref="F941:F948">
    <cfRule type="expression" dxfId="370" priority="523">
      <formula>E941&gt;0%</formula>
    </cfRule>
  </conditionalFormatting>
  <conditionalFormatting sqref="F949:F953">
    <cfRule type="expression" dxfId="369" priority="522">
      <formula>E949&gt;0%</formula>
    </cfRule>
  </conditionalFormatting>
  <conditionalFormatting sqref="A952 C953:D953">
    <cfRule type="expression" dxfId="368" priority="521">
      <formula>"empty"</formula>
    </cfRule>
  </conditionalFormatting>
  <conditionalFormatting sqref="C949">
    <cfRule type="expression" dxfId="367" priority="520">
      <formula>ISBLAMK($A$9:$D$24)</formula>
    </cfRule>
  </conditionalFormatting>
  <conditionalFormatting sqref="F954">
    <cfRule type="expression" dxfId="366" priority="519">
      <formula>E954&gt;0%</formula>
    </cfRule>
  </conditionalFormatting>
  <conditionalFormatting sqref="A953 C954:D954">
    <cfRule type="expression" dxfId="365" priority="517">
      <formula>"empty"</formula>
    </cfRule>
  </conditionalFormatting>
  <conditionalFormatting sqref="F956:F961">
    <cfRule type="expression" dxfId="364" priority="516">
      <formula>E956&gt;0%</formula>
    </cfRule>
  </conditionalFormatting>
  <conditionalFormatting sqref="B768:B772 B777">
    <cfRule type="expression" dxfId="363" priority="512">
      <formula>"empty"</formula>
    </cfRule>
  </conditionalFormatting>
  <conditionalFormatting sqref="B800:B819">
    <cfRule type="expression" dxfId="362" priority="510">
      <formula>"empty"</formula>
    </cfRule>
  </conditionalFormatting>
  <conditionalFormatting sqref="B855:B858">
    <cfRule type="expression" dxfId="361" priority="509">
      <formula>"empty"</formula>
    </cfRule>
  </conditionalFormatting>
  <conditionalFormatting sqref="B887:B893">
    <cfRule type="expression" dxfId="360" priority="508">
      <formula>"empty"</formula>
    </cfRule>
  </conditionalFormatting>
  <conditionalFormatting sqref="B900:B904">
    <cfRule type="expression" dxfId="359" priority="507">
      <formula>"empty"</formula>
    </cfRule>
  </conditionalFormatting>
  <conditionalFormatting sqref="B911:B912">
    <cfRule type="expression" dxfId="358" priority="506">
      <formula>"empty"</formula>
    </cfRule>
  </conditionalFormatting>
  <conditionalFormatting sqref="B914:B917">
    <cfRule type="expression" dxfId="357" priority="505">
      <formula>"empty"</formula>
    </cfRule>
  </conditionalFormatting>
  <conditionalFormatting sqref="B952:B953">
    <cfRule type="expression" dxfId="356" priority="504">
      <formula>"empty"</formula>
    </cfRule>
  </conditionalFormatting>
  <conditionalFormatting sqref="D890:D893">
    <cfRule type="expression" dxfId="355" priority="503">
      <formula>"empty"</formula>
    </cfRule>
  </conditionalFormatting>
  <conditionalFormatting sqref="F787:F792">
    <cfRule type="expression" dxfId="354" priority="502">
      <formula>E787&gt;0%</formula>
    </cfRule>
  </conditionalFormatting>
  <conditionalFormatting sqref="F865:F870">
    <cfRule type="expression" dxfId="353" priority="501">
      <formula>E865&gt;0%</formula>
    </cfRule>
  </conditionalFormatting>
  <conditionalFormatting sqref="A118:A127">
    <cfRule type="expression" dxfId="352" priority="500">
      <formula>"empty"</formula>
    </cfRule>
  </conditionalFormatting>
  <conditionalFormatting sqref="D412">
    <cfRule type="expression" dxfId="351" priority="499">
      <formula>"empty"</formula>
    </cfRule>
  </conditionalFormatting>
  <conditionalFormatting sqref="D414">
    <cfRule type="expression" dxfId="350" priority="498">
      <formula>"empty"</formula>
    </cfRule>
  </conditionalFormatting>
  <conditionalFormatting sqref="F1358:F1361">
    <cfRule type="expression" dxfId="349" priority="384">
      <formula>E1358&gt;0%</formula>
    </cfRule>
  </conditionalFormatting>
  <conditionalFormatting sqref="F1363">
    <cfRule type="expression" dxfId="348" priority="383">
      <formula>E1363&gt;0%</formula>
    </cfRule>
  </conditionalFormatting>
  <conditionalFormatting sqref="A1112:A1113 C1112:D1113">
    <cfRule type="expression" dxfId="347" priority="486">
      <formula>"empty"</formula>
    </cfRule>
  </conditionalFormatting>
  <conditionalFormatting sqref="A1099 C1099:D1099">
    <cfRule type="expression" dxfId="346" priority="483">
      <formula>"empty"</formula>
    </cfRule>
  </conditionalFormatting>
  <conditionalFormatting sqref="B1099">
    <cfRule type="expression" dxfId="345" priority="481">
      <formula>"empty"</formula>
    </cfRule>
  </conditionalFormatting>
  <conditionalFormatting sqref="A1121:A1123 C1121:D1122 C1123">
    <cfRule type="expression" dxfId="344" priority="477">
      <formula>"empty"</formula>
    </cfRule>
  </conditionalFormatting>
  <conditionalFormatting sqref="A1125:A1126 C1125:D1125 C1126">
    <cfRule type="expression" dxfId="343" priority="473">
      <formula>"empty"</formula>
    </cfRule>
  </conditionalFormatting>
  <conditionalFormatting sqref="C1137">
    <cfRule type="expression" dxfId="342" priority="472">
      <formula>ISBLAMK(#REF!)</formula>
    </cfRule>
  </conditionalFormatting>
  <conditionalFormatting sqref="C1155:D1155 A1155:A1160 C1156:C1160">
    <cfRule type="expression" dxfId="341" priority="469">
      <formula>"empty"</formula>
    </cfRule>
  </conditionalFormatting>
  <conditionalFormatting sqref="D1157:D1159">
    <cfRule type="expression" dxfId="340" priority="468">
      <formula>"empty"</formula>
    </cfRule>
  </conditionalFormatting>
  <conditionalFormatting sqref="F1180">
    <cfRule type="expression" dxfId="339" priority="457">
      <formula>E1180&gt;0%</formula>
    </cfRule>
  </conditionalFormatting>
  <conditionalFormatting sqref="F1181">
    <cfRule type="expression" dxfId="338" priority="456">
      <formula>E1181&gt;0%</formula>
    </cfRule>
  </conditionalFormatting>
  <conditionalFormatting sqref="A1376:A1378 C1376:D1378">
    <cfRule type="expression" dxfId="337" priority="373">
      <formula>"empty"</formula>
    </cfRule>
  </conditionalFormatting>
  <conditionalFormatting sqref="F1184:F1189">
    <cfRule type="expression" dxfId="336" priority="454">
      <formula>E1184&gt;0%</formula>
    </cfRule>
  </conditionalFormatting>
  <conditionalFormatting sqref="F1190">
    <cfRule type="expression" dxfId="335" priority="453">
      <formula>E1190&gt;0%</formula>
    </cfRule>
  </conditionalFormatting>
  <conditionalFormatting sqref="C1190">
    <cfRule type="expression" dxfId="334" priority="451">
      <formula>ISBLAMK(#REF!)</formula>
    </cfRule>
  </conditionalFormatting>
  <conditionalFormatting sqref="A1217 C1217:D1217">
    <cfRule type="expression" dxfId="333" priority="440">
      <formula>"empty"</formula>
    </cfRule>
  </conditionalFormatting>
  <conditionalFormatting sqref="A1220:A1235">
    <cfRule type="expression" dxfId="332" priority="434">
      <formula>"empty"</formula>
    </cfRule>
  </conditionalFormatting>
  <conditionalFormatting sqref="B1221:B1235">
    <cfRule type="expression" dxfId="331" priority="433">
      <formula>"empty"</formula>
    </cfRule>
  </conditionalFormatting>
  <conditionalFormatting sqref="C1220:C1235">
    <cfRule type="expression" dxfId="330" priority="432">
      <formula>"empty"</formula>
    </cfRule>
  </conditionalFormatting>
  <conditionalFormatting sqref="C1227">
    <cfRule type="expression" dxfId="329" priority="431">
      <formula>ISBLAMK(#REF!)</formula>
    </cfRule>
  </conditionalFormatting>
  <conditionalFormatting sqref="D1220:D1235">
    <cfRule type="expression" dxfId="328" priority="430">
      <formula>"empty"</formula>
    </cfRule>
  </conditionalFormatting>
  <conditionalFormatting sqref="A1240 C1240:D1240">
    <cfRule type="expression" dxfId="327" priority="428">
      <formula>"empty"</formula>
    </cfRule>
  </conditionalFormatting>
  <conditionalFormatting sqref="A1241:A1244 C1241:D1241 C1243:D1244 C1242">
    <cfRule type="expression" dxfId="326" priority="426">
      <formula>"empty"</formula>
    </cfRule>
  </conditionalFormatting>
  <conditionalFormatting sqref="C1289">
    <cfRule type="expression" dxfId="325" priority="400">
      <formula>ISBLAMK(#REF!)</formula>
    </cfRule>
  </conditionalFormatting>
  <conditionalFormatting sqref="F1304:F1307">
    <cfRule type="expression" dxfId="324" priority="396">
      <formula>E1304&gt;0%</formula>
    </cfRule>
  </conditionalFormatting>
  <conditionalFormatting sqref="F1345:F1348">
    <cfRule type="expression" dxfId="323" priority="392">
      <formula>E1345&gt;0%</formula>
    </cfRule>
  </conditionalFormatting>
  <conditionalFormatting sqref="A1345:A1346 C1345:D1346">
    <cfRule type="expression" dxfId="322" priority="391">
      <formula>"empty"</formula>
    </cfRule>
  </conditionalFormatting>
  <conditionalFormatting sqref="F1350:F1353">
    <cfRule type="expression" dxfId="321" priority="390">
      <formula>E1350&gt;0%</formula>
    </cfRule>
  </conditionalFormatting>
  <conditionalFormatting sqref="F1354">
    <cfRule type="expression" dxfId="320" priority="388">
      <formula>E1354&gt;0%</formula>
    </cfRule>
  </conditionalFormatting>
  <conditionalFormatting sqref="F1355:F1356">
    <cfRule type="expression" dxfId="319" priority="387">
      <formula>E1355&gt;0%</formula>
    </cfRule>
  </conditionalFormatting>
  <conditionalFormatting sqref="F1357">
    <cfRule type="expression" dxfId="318" priority="385">
      <formula>E1357&gt;0%</formula>
    </cfRule>
  </conditionalFormatting>
  <conditionalFormatting sqref="F1364">
    <cfRule type="expression" dxfId="317" priority="382">
      <formula>E1364&gt;0%</formula>
    </cfRule>
  </conditionalFormatting>
  <conditionalFormatting sqref="F1366">
    <cfRule type="expression" dxfId="316" priority="380">
      <formula>E1366&gt;0%</formula>
    </cfRule>
  </conditionalFormatting>
  <conditionalFormatting sqref="F1367:F1371">
    <cfRule type="expression" dxfId="315" priority="379">
      <formula>E1367&gt;0%</formula>
    </cfRule>
  </conditionalFormatting>
  <conditionalFormatting sqref="A1370:A1371 C1370:D1371">
    <cfRule type="expression" dxfId="314" priority="378">
      <formula>"empty"</formula>
    </cfRule>
  </conditionalFormatting>
  <conditionalFormatting sqref="F1372:F1374">
    <cfRule type="expression" dxfId="313" priority="377">
      <formula>E1372&gt;0%</formula>
    </cfRule>
  </conditionalFormatting>
  <conditionalFormatting sqref="A1372:A1374 C1372:D1374">
    <cfRule type="expression" dxfId="312" priority="376">
      <formula>"empty"</formula>
    </cfRule>
  </conditionalFormatting>
  <conditionalFormatting sqref="F1376">
    <cfRule type="expression" dxfId="311" priority="375">
      <formula>E1376&gt;0%</formula>
    </cfRule>
  </conditionalFormatting>
  <conditionalFormatting sqref="F1377:F1378">
    <cfRule type="expression" dxfId="310" priority="374">
      <formula>E1377&gt;0%</formula>
    </cfRule>
  </conditionalFormatting>
  <conditionalFormatting sqref="F1380">
    <cfRule type="expression" dxfId="309" priority="372">
      <formula>E1380&gt;0%</formula>
    </cfRule>
  </conditionalFormatting>
  <conditionalFormatting sqref="F1381:F1382">
    <cfRule type="expression" dxfId="308" priority="371">
      <formula>E1381&gt;0%</formula>
    </cfRule>
  </conditionalFormatting>
  <conditionalFormatting sqref="A1380:A1382 C1380:D1382">
    <cfRule type="expression" dxfId="307" priority="370">
      <formula>"empty"</formula>
    </cfRule>
  </conditionalFormatting>
  <conditionalFormatting sqref="F1384">
    <cfRule type="expression" dxfId="306" priority="369">
      <formula>E1384&gt;0%</formula>
    </cfRule>
  </conditionalFormatting>
  <conditionalFormatting sqref="F1385:F1390">
    <cfRule type="expression" dxfId="305" priority="368">
      <formula>E1385&gt;0%</formula>
    </cfRule>
  </conditionalFormatting>
  <conditionalFormatting sqref="A1384 C1384:D1384">
    <cfRule type="expression" dxfId="304" priority="367">
      <formula>"empty"</formula>
    </cfRule>
  </conditionalFormatting>
  <conditionalFormatting sqref="F1392">
    <cfRule type="expression" dxfId="303" priority="366">
      <formula>E1392&gt;0%</formula>
    </cfRule>
  </conditionalFormatting>
  <conditionalFormatting sqref="F1393">
    <cfRule type="expression" dxfId="302" priority="365">
      <formula>E1393&gt;0%</formula>
    </cfRule>
  </conditionalFormatting>
  <conditionalFormatting sqref="F1405 F1408">
    <cfRule type="expression" dxfId="301" priority="360">
      <formula>E1405&gt;0%</formula>
    </cfRule>
  </conditionalFormatting>
  <conditionalFormatting sqref="F1415">
    <cfRule type="expression" dxfId="300" priority="356">
      <formula>E1415&gt;0%</formula>
    </cfRule>
  </conditionalFormatting>
  <conditionalFormatting sqref="F1419">
    <cfRule type="expression" dxfId="299" priority="353">
      <formula>E1419&gt;0%</formula>
    </cfRule>
  </conditionalFormatting>
  <conditionalFormatting sqref="F1406">
    <cfRule type="expression" dxfId="298" priority="324">
      <formula>E1406&gt;0%</formula>
    </cfRule>
  </conditionalFormatting>
  <conditionalFormatting sqref="F1409:F1412">
    <cfRule type="expression" dxfId="297" priority="321">
      <formula>E1409&gt;0%</formula>
    </cfRule>
  </conditionalFormatting>
  <conditionalFormatting sqref="F1404">
    <cfRule type="expression" dxfId="296" priority="326">
      <formula>E1404&gt;0%</formula>
    </cfRule>
  </conditionalFormatting>
  <conditionalFormatting sqref="F1451:F1452">
    <cfRule type="expression" dxfId="295" priority="335">
      <formula>E1451&gt;0%</formula>
    </cfRule>
  </conditionalFormatting>
  <conditionalFormatting sqref="F1394:F1397">
    <cfRule type="expression" dxfId="294" priority="333">
      <formula>E1394&gt;0%</formula>
    </cfRule>
  </conditionalFormatting>
  <conditionalFormatting sqref="F1399">
    <cfRule type="expression" dxfId="293" priority="331">
      <formula>E1399&gt;0%</formula>
    </cfRule>
  </conditionalFormatting>
  <conditionalFormatting sqref="F1400:F1402">
    <cfRule type="expression" dxfId="292" priority="329">
      <formula>E1400&gt;0%</formula>
    </cfRule>
  </conditionalFormatting>
  <conditionalFormatting sqref="A1400:A1401 C1400:D1401">
    <cfRule type="expression" dxfId="291" priority="328">
      <formula>"empty"</formula>
    </cfRule>
  </conditionalFormatting>
  <conditionalFormatting sqref="F1403">
    <cfRule type="expression" dxfId="290" priority="327">
      <formula>E1403&gt;0%</formula>
    </cfRule>
  </conditionalFormatting>
  <conditionalFormatting sqref="F1407">
    <cfRule type="expression" dxfId="289" priority="323">
      <formula>E1407&gt;0%</formula>
    </cfRule>
  </conditionalFormatting>
  <conditionalFormatting sqref="F1413">
    <cfRule type="expression" dxfId="288" priority="319">
      <formula>E1413&gt;0%</formula>
    </cfRule>
  </conditionalFormatting>
  <conditionalFormatting sqref="F1414">
    <cfRule type="expression" dxfId="287" priority="318">
      <formula>E1414&gt;0%</formula>
    </cfRule>
  </conditionalFormatting>
  <conditionalFormatting sqref="F1416:F1418">
    <cfRule type="expression" dxfId="286" priority="316">
      <formula>E1416&gt;0%</formula>
    </cfRule>
  </conditionalFormatting>
  <conditionalFormatting sqref="F1420:F1423">
    <cfRule type="expression" dxfId="285" priority="314">
      <formula>E1420&gt;0%</formula>
    </cfRule>
  </conditionalFormatting>
  <conditionalFormatting sqref="B1400:B1401">
    <cfRule type="expression" dxfId="284" priority="287">
      <formula>"empty"</formula>
    </cfRule>
  </conditionalFormatting>
  <conditionalFormatting sqref="F1424">
    <cfRule type="expression" dxfId="283" priority="312">
      <formula>E1424&gt;0%</formula>
    </cfRule>
  </conditionalFormatting>
  <conditionalFormatting sqref="F1425:F1426">
    <cfRule type="expression" dxfId="282" priority="311">
      <formula>E1425&gt;0%</formula>
    </cfRule>
  </conditionalFormatting>
  <conditionalFormatting sqref="F1427:F1429">
    <cfRule type="expression" dxfId="281" priority="309">
      <formula>E1427&gt;0%</formula>
    </cfRule>
  </conditionalFormatting>
  <conditionalFormatting sqref="F1430:F1436">
    <cfRule type="expression" dxfId="280" priority="307">
      <formula>E1430&gt;0%</formula>
    </cfRule>
  </conditionalFormatting>
  <conditionalFormatting sqref="F1437">
    <cfRule type="expression" dxfId="279" priority="306">
      <formula>E1437&gt;0%</formula>
    </cfRule>
  </conditionalFormatting>
  <conditionalFormatting sqref="C1437">
    <cfRule type="expression" dxfId="278" priority="304">
      <formula>ISBLAMK(#REF!)</formula>
    </cfRule>
  </conditionalFormatting>
  <conditionalFormatting sqref="F1438">
    <cfRule type="expression" dxfId="277" priority="303">
      <formula>E1438&gt;0%</formula>
    </cfRule>
  </conditionalFormatting>
  <conditionalFormatting sqref="F1439:F1440">
    <cfRule type="expression" dxfId="276" priority="302">
      <formula>E1439&gt;0%</formula>
    </cfRule>
  </conditionalFormatting>
  <conditionalFormatting sqref="F1441">
    <cfRule type="expression" dxfId="275" priority="300">
      <formula>E1441&gt;0%</formula>
    </cfRule>
  </conditionalFormatting>
  <conditionalFormatting sqref="F1442:F1444">
    <cfRule type="expression" dxfId="274" priority="299">
      <formula>E1442&gt;0%</formula>
    </cfRule>
  </conditionalFormatting>
  <conditionalFormatting sqref="F1445:F1450">
    <cfRule type="expression" dxfId="273" priority="297">
      <formula>E1445&gt;0%</formula>
    </cfRule>
  </conditionalFormatting>
  <conditionalFormatting sqref="B1110:B1113">
    <cfRule type="expression" dxfId="272" priority="295">
      <formula>"empty"</formula>
    </cfRule>
  </conditionalFormatting>
  <conditionalFormatting sqref="B1121:B1126">
    <cfRule type="expression" dxfId="271" priority="294">
      <formula>"empty"</formula>
    </cfRule>
  </conditionalFormatting>
  <conditionalFormatting sqref="B1216:B1217">
    <cfRule type="expression" dxfId="270" priority="292">
      <formula>"empty"</formula>
    </cfRule>
  </conditionalFormatting>
  <conditionalFormatting sqref="B1219:B1220">
    <cfRule type="expression" dxfId="269" priority="291">
      <formula>"empty"</formula>
    </cfRule>
  </conditionalFormatting>
  <conditionalFormatting sqref="B1240:B1244">
    <cfRule type="expression" dxfId="268" priority="290">
      <formula>"empty"</formula>
    </cfRule>
  </conditionalFormatting>
  <conditionalFormatting sqref="B1343:B1346">
    <cfRule type="expression" dxfId="267" priority="289">
      <formula>"empty"</formula>
    </cfRule>
  </conditionalFormatting>
  <conditionalFormatting sqref="B1370:B1384">
    <cfRule type="expression" dxfId="266" priority="288">
      <formula>"empty"</formula>
    </cfRule>
  </conditionalFormatting>
  <conditionalFormatting sqref="F1308">
    <cfRule type="expression" dxfId="265" priority="283">
      <formula>E1308&gt;0%</formula>
    </cfRule>
  </conditionalFormatting>
  <conditionalFormatting sqref="F1309:F1310">
    <cfRule type="expression" dxfId="264" priority="282">
      <formula>E1309&gt;0%</formula>
    </cfRule>
  </conditionalFormatting>
  <conditionalFormatting sqref="F1311:F1314">
    <cfRule type="expression" dxfId="263" priority="280">
      <formula>E1311&gt;0%</formula>
    </cfRule>
  </conditionalFormatting>
  <conditionalFormatting sqref="A189:D190 A191:C191">
    <cfRule type="expression" dxfId="262" priority="276">
      <formula>"empty"</formula>
    </cfRule>
  </conditionalFormatting>
  <conditionalFormatting sqref="B411:B413">
    <cfRule type="expression" dxfId="261" priority="275">
      <formula>"empty"</formula>
    </cfRule>
  </conditionalFormatting>
  <conditionalFormatting sqref="A411:A413">
    <cfRule type="expression" dxfId="260" priority="274">
      <formula>"empty"</formula>
    </cfRule>
  </conditionalFormatting>
  <conditionalFormatting sqref="A713:B714">
    <cfRule type="expression" dxfId="259" priority="273">
      <formula>"empty"</formula>
    </cfRule>
  </conditionalFormatting>
  <conditionalFormatting sqref="A715:B715">
    <cfRule type="expression" dxfId="258" priority="272">
      <formula>"empty"</formula>
    </cfRule>
  </conditionalFormatting>
  <conditionalFormatting sqref="F1033:F1050">
    <cfRule type="expression" dxfId="257" priority="267">
      <formula>E1033&gt;0%</formula>
    </cfRule>
  </conditionalFormatting>
  <conditionalFormatting sqref="F1182:F1183">
    <cfRule type="expression" dxfId="256" priority="265">
      <formula>E1182&gt;0%</formula>
    </cfRule>
  </conditionalFormatting>
  <conditionalFormatting sqref="F830:F831">
    <cfRule type="expression" dxfId="255" priority="262">
      <formula>E830&gt;0%</formula>
    </cfRule>
  </conditionalFormatting>
  <conditionalFormatting sqref="D22">
    <cfRule type="expression" dxfId="254" priority="261">
      <formula>"empty"</formula>
    </cfRule>
  </conditionalFormatting>
  <conditionalFormatting sqref="D28">
    <cfRule type="expression" dxfId="253" priority="260">
      <formula>"empty"</formula>
    </cfRule>
  </conditionalFormatting>
  <conditionalFormatting sqref="D150">
    <cfRule type="expression" dxfId="252" priority="240">
      <formula>"empty"</formula>
    </cfRule>
  </conditionalFormatting>
  <conditionalFormatting sqref="D31">
    <cfRule type="expression" dxfId="251" priority="259">
      <formula>"empty"</formula>
    </cfRule>
  </conditionalFormatting>
  <conditionalFormatting sqref="D38">
    <cfRule type="expression" dxfId="250" priority="258">
      <formula>"empty"</formula>
    </cfRule>
  </conditionalFormatting>
  <conditionalFormatting sqref="D41">
    <cfRule type="expression" dxfId="249" priority="257">
      <formula>"empty"</formula>
    </cfRule>
  </conditionalFormatting>
  <conditionalFormatting sqref="D64">
    <cfRule type="expression" dxfId="248" priority="256">
      <formula>"empty"</formula>
    </cfRule>
  </conditionalFormatting>
  <conditionalFormatting sqref="D68">
    <cfRule type="expression" dxfId="247" priority="255">
      <formula>"empty"</formula>
    </cfRule>
  </conditionalFormatting>
  <conditionalFormatting sqref="D73">
    <cfRule type="expression" dxfId="246" priority="254">
      <formula>"empty"</formula>
    </cfRule>
  </conditionalFormatting>
  <conditionalFormatting sqref="D78">
    <cfRule type="expression" dxfId="245" priority="253">
      <formula>"empty"</formula>
    </cfRule>
  </conditionalFormatting>
  <conditionalFormatting sqref="D102">
    <cfRule type="expression" dxfId="244" priority="252">
      <formula>"empty"</formula>
    </cfRule>
  </conditionalFormatting>
  <conditionalFormatting sqref="D109">
    <cfRule type="expression" dxfId="243" priority="251">
      <formula>"empty"</formula>
    </cfRule>
  </conditionalFormatting>
  <conditionalFormatting sqref="D114">
    <cfRule type="expression" dxfId="242" priority="250">
      <formula>"empty"</formula>
    </cfRule>
  </conditionalFormatting>
  <conditionalFormatting sqref="D117">
    <cfRule type="expression" dxfId="241" priority="249">
      <formula>"empty"</formula>
    </cfRule>
  </conditionalFormatting>
  <conditionalFormatting sqref="D119">
    <cfRule type="expression" dxfId="240" priority="248">
      <formula>"empty"</formula>
    </cfRule>
  </conditionalFormatting>
  <conditionalFormatting sqref="D122">
    <cfRule type="expression" dxfId="239" priority="247">
      <formula>"empty"</formula>
    </cfRule>
  </conditionalFormatting>
  <conditionalFormatting sqref="D126">
    <cfRule type="expression" dxfId="238" priority="246">
      <formula>"empty"</formula>
    </cfRule>
  </conditionalFormatting>
  <conditionalFormatting sqref="D132">
    <cfRule type="expression" dxfId="237" priority="245">
      <formula>"empty"</formula>
    </cfRule>
  </conditionalFormatting>
  <conditionalFormatting sqref="D135">
    <cfRule type="expression" dxfId="236" priority="244">
      <formula>"empty"</formula>
    </cfRule>
  </conditionalFormatting>
  <conditionalFormatting sqref="D139">
    <cfRule type="expression" dxfId="235" priority="243">
      <formula>"empty"</formula>
    </cfRule>
  </conditionalFormatting>
  <conditionalFormatting sqref="D142">
    <cfRule type="expression" dxfId="234" priority="242">
      <formula>"empty"</formula>
    </cfRule>
  </conditionalFormatting>
  <conditionalFormatting sqref="D145">
    <cfRule type="expression" dxfId="233" priority="241">
      <formula>"empty"</formula>
    </cfRule>
  </conditionalFormatting>
  <conditionalFormatting sqref="D153">
    <cfRule type="expression" dxfId="232" priority="239">
      <formula>"empty"</formula>
    </cfRule>
  </conditionalFormatting>
  <conditionalFormatting sqref="D158">
    <cfRule type="expression" dxfId="231" priority="238">
      <formula>"empty"</formula>
    </cfRule>
  </conditionalFormatting>
  <conditionalFormatting sqref="D162">
    <cfRule type="expression" dxfId="230" priority="237">
      <formula>"empty"</formula>
    </cfRule>
  </conditionalFormatting>
  <conditionalFormatting sqref="D166">
    <cfRule type="expression" dxfId="229" priority="236">
      <formula>"empty"</formula>
    </cfRule>
  </conditionalFormatting>
  <conditionalFormatting sqref="D169">
    <cfRule type="expression" dxfId="228" priority="207">
      <formula>"empty"</formula>
    </cfRule>
  </conditionalFormatting>
  <conditionalFormatting sqref="D174">
    <cfRule type="expression" dxfId="227" priority="235">
      <formula>"empty"</formula>
    </cfRule>
  </conditionalFormatting>
  <conditionalFormatting sqref="D180">
    <cfRule type="expression" dxfId="226" priority="234">
      <formula>"empty"</formula>
    </cfRule>
  </conditionalFormatting>
  <conditionalFormatting sqref="D184">
    <cfRule type="expression" dxfId="225" priority="233">
      <formula>"empty"</formula>
    </cfRule>
  </conditionalFormatting>
  <conditionalFormatting sqref="D188">
    <cfRule type="expression" dxfId="224" priority="232">
      <formula>"empty"</formula>
    </cfRule>
  </conditionalFormatting>
  <conditionalFormatting sqref="D191">
    <cfRule type="expression" dxfId="223" priority="231">
      <formula>"empty"</formula>
    </cfRule>
  </conditionalFormatting>
  <conditionalFormatting sqref="D194">
    <cfRule type="expression" dxfId="222" priority="230">
      <formula>"empty"</formula>
    </cfRule>
  </conditionalFormatting>
  <conditionalFormatting sqref="D197">
    <cfRule type="expression" dxfId="221" priority="229">
      <formula>"empty"</formula>
    </cfRule>
  </conditionalFormatting>
  <conditionalFormatting sqref="D201">
    <cfRule type="expression" dxfId="220" priority="228">
      <formula>"empty"</formula>
    </cfRule>
  </conditionalFormatting>
  <conditionalFormatting sqref="D205">
    <cfRule type="expression" dxfId="219" priority="227">
      <formula>"empty"</formula>
    </cfRule>
  </conditionalFormatting>
  <conditionalFormatting sqref="D208">
    <cfRule type="expression" dxfId="218" priority="226">
      <formula>"empty"</formula>
    </cfRule>
  </conditionalFormatting>
  <conditionalFormatting sqref="D211">
    <cfRule type="expression" dxfId="217" priority="225">
      <formula>"empty"</formula>
    </cfRule>
  </conditionalFormatting>
  <conditionalFormatting sqref="D215">
    <cfRule type="expression" dxfId="216" priority="224">
      <formula>"empty"</formula>
    </cfRule>
  </conditionalFormatting>
  <conditionalFormatting sqref="D221">
    <cfRule type="expression" dxfId="215" priority="223">
      <formula>"empty"</formula>
    </cfRule>
  </conditionalFormatting>
  <conditionalFormatting sqref="D228">
    <cfRule type="expression" dxfId="214" priority="222">
      <formula>"empty"</formula>
    </cfRule>
  </conditionalFormatting>
  <conditionalFormatting sqref="D232">
    <cfRule type="expression" dxfId="213" priority="221">
      <formula>"empty"</formula>
    </cfRule>
  </conditionalFormatting>
  <conditionalFormatting sqref="D235">
    <cfRule type="expression" dxfId="212" priority="220">
      <formula>"empty"</formula>
    </cfRule>
  </conditionalFormatting>
  <conditionalFormatting sqref="D241">
    <cfRule type="expression" dxfId="211" priority="219">
      <formula>"empty"</formula>
    </cfRule>
  </conditionalFormatting>
  <conditionalFormatting sqref="D244">
    <cfRule type="expression" dxfId="210" priority="218">
      <formula>"empty"</formula>
    </cfRule>
  </conditionalFormatting>
  <conditionalFormatting sqref="D248">
    <cfRule type="expression" dxfId="209" priority="217">
      <formula>"empty"</formula>
    </cfRule>
  </conditionalFormatting>
  <conditionalFormatting sqref="D253">
    <cfRule type="expression" dxfId="208" priority="216">
      <formula>"empty"</formula>
    </cfRule>
  </conditionalFormatting>
  <conditionalFormatting sqref="D256">
    <cfRule type="expression" dxfId="207" priority="215">
      <formula>"empty"</formula>
    </cfRule>
  </conditionalFormatting>
  <conditionalFormatting sqref="D267">
    <cfRule type="expression" dxfId="206" priority="214">
      <formula>"empty"</formula>
    </cfRule>
  </conditionalFormatting>
  <conditionalFormatting sqref="D275">
    <cfRule type="expression" dxfId="205" priority="213">
      <formula>"empty"</formula>
    </cfRule>
  </conditionalFormatting>
  <conditionalFormatting sqref="D280">
    <cfRule type="expression" dxfId="204" priority="212">
      <formula>"empty"</formula>
    </cfRule>
  </conditionalFormatting>
  <conditionalFormatting sqref="D284">
    <cfRule type="expression" dxfId="203" priority="211">
      <formula>"empty"</formula>
    </cfRule>
  </conditionalFormatting>
  <conditionalFormatting sqref="F127:F142">
    <cfRule type="expression" dxfId="202" priority="208">
      <formula>E127&gt;0%</formula>
    </cfRule>
  </conditionalFormatting>
  <conditionalFormatting sqref="F143:F476">
    <cfRule type="expression" dxfId="201" priority="209">
      <formula>E143&gt;0%</formula>
    </cfRule>
  </conditionalFormatting>
  <conditionalFormatting sqref="D289">
    <cfRule type="expression" dxfId="200" priority="206">
      <formula>"empty"</formula>
    </cfRule>
  </conditionalFormatting>
  <conditionalFormatting sqref="D293">
    <cfRule type="expression" dxfId="199" priority="205">
      <formula>"empty"</formula>
    </cfRule>
  </conditionalFormatting>
  <conditionalFormatting sqref="D297">
    <cfRule type="expression" dxfId="198" priority="204">
      <formula>"empty"</formula>
    </cfRule>
  </conditionalFormatting>
  <conditionalFormatting sqref="D301">
    <cfRule type="expression" dxfId="197" priority="203">
      <formula>"empty"</formula>
    </cfRule>
  </conditionalFormatting>
  <conditionalFormatting sqref="D312">
    <cfRule type="expression" dxfId="196" priority="202">
      <formula>"empty"</formula>
    </cfRule>
  </conditionalFormatting>
  <conditionalFormatting sqref="D315">
    <cfRule type="expression" dxfId="195" priority="201">
      <formula>"empty"</formula>
    </cfRule>
  </conditionalFormatting>
  <conditionalFormatting sqref="D326">
    <cfRule type="expression" dxfId="194" priority="200">
      <formula>"empty"</formula>
    </cfRule>
  </conditionalFormatting>
  <conditionalFormatting sqref="D332">
    <cfRule type="expression" dxfId="193" priority="199">
      <formula>"empty"</formula>
    </cfRule>
  </conditionalFormatting>
  <conditionalFormatting sqref="D335">
    <cfRule type="expression" dxfId="192" priority="198">
      <formula>"empty"</formula>
    </cfRule>
  </conditionalFormatting>
  <conditionalFormatting sqref="D340">
    <cfRule type="expression" dxfId="191" priority="197">
      <formula>"empty"</formula>
    </cfRule>
  </conditionalFormatting>
  <conditionalFormatting sqref="D343">
    <cfRule type="expression" dxfId="190" priority="196">
      <formula>"empty"</formula>
    </cfRule>
  </conditionalFormatting>
  <conditionalFormatting sqref="D348">
    <cfRule type="expression" dxfId="189" priority="195">
      <formula>"empty"</formula>
    </cfRule>
  </conditionalFormatting>
  <conditionalFormatting sqref="D351">
    <cfRule type="expression" dxfId="188" priority="194">
      <formula>"empty"</formula>
    </cfRule>
  </conditionalFormatting>
  <conditionalFormatting sqref="D355">
    <cfRule type="expression" dxfId="187" priority="193">
      <formula>"empty"</formula>
    </cfRule>
  </conditionalFormatting>
  <conditionalFormatting sqref="D360">
    <cfRule type="expression" dxfId="186" priority="192">
      <formula>"empty"</formula>
    </cfRule>
  </conditionalFormatting>
  <conditionalFormatting sqref="D377">
    <cfRule type="expression" dxfId="185" priority="191">
      <formula>"empty"</formula>
    </cfRule>
  </conditionalFormatting>
  <conditionalFormatting sqref="D385">
    <cfRule type="expression" dxfId="184" priority="190">
      <formula>"empty"</formula>
    </cfRule>
  </conditionalFormatting>
  <conditionalFormatting sqref="D544">
    <cfRule type="expression" dxfId="183" priority="154">
      <formula>"empty"</formula>
    </cfRule>
  </conditionalFormatting>
  <conditionalFormatting sqref="D392">
    <cfRule type="expression" dxfId="182" priority="189">
      <formula>"empty"</formula>
    </cfRule>
  </conditionalFormatting>
  <conditionalFormatting sqref="D395">
    <cfRule type="expression" dxfId="181" priority="188">
      <formula>"empty"</formula>
    </cfRule>
  </conditionalFormatting>
  <conditionalFormatting sqref="D401">
    <cfRule type="expression" dxfId="180" priority="187">
      <formula>"empty"</formula>
    </cfRule>
  </conditionalFormatting>
  <conditionalFormatting sqref="D404">
    <cfRule type="expression" dxfId="179" priority="186">
      <formula>"empty"</formula>
    </cfRule>
  </conditionalFormatting>
  <conditionalFormatting sqref="D407">
    <cfRule type="expression" dxfId="178" priority="185">
      <formula>"empty"</formula>
    </cfRule>
  </conditionalFormatting>
  <conditionalFormatting sqref="D413">
    <cfRule type="expression" dxfId="177" priority="184">
      <formula>"empty"</formula>
    </cfRule>
  </conditionalFormatting>
  <conditionalFormatting sqref="D416">
    <cfRule type="expression" dxfId="176" priority="183">
      <formula>"empty"</formula>
    </cfRule>
  </conditionalFormatting>
  <conditionalFormatting sqref="D419">
    <cfRule type="expression" dxfId="175" priority="182">
      <formula>"empty"</formula>
    </cfRule>
  </conditionalFormatting>
  <conditionalFormatting sqref="D422">
    <cfRule type="expression" dxfId="174" priority="181">
      <formula>"empty"</formula>
    </cfRule>
  </conditionalFormatting>
  <conditionalFormatting sqref="D425">
    <cfRule type="expression" dxfId="173" priority="180">
      <formula>"empty"</formula>
    </cfRule>
  </conditionalFormatting>
  <conditionalFormatting sqref="D429">
    <cfRule type="expression" dxfId="172" priority="179">
      <formula>"empty"</formula>
    </cfRule>
  </conditionalFormatting>
  <conditionalFormatting sqref="D436">
    <cfRule type="expression" dxfId="171" priority="178">
      <formula>"empty"</formula>
    </cfRule>
  </conditionalFormatting>
  <conditionalFormatting sqref="D440">
    <cfRule type="expression" dxfId="170" priority="177">
      <formula>"empty"</formula>
    </cfRule>
  </conditionalFormatting>
  <conditionalFormatting sqref="D447">
    <cfRule type="expression" dxfId="169" priority="176">
      <formula>"empty"</formula>
    </cfRule>
  </conditionalFormatting>
  <conditionalFormatting sqref="D452">
    <cfRule type="expression" dxfId="168" priority="175">
      <formula>"empty"</formula>
    </cfRule>
  </conditionalFormatting>
  <conditionalFormatting sqref="D455">
    <cfRule type="expression" dxfId="167" priority="174">
      <formula>"empty"</formula>
    </cfRule>
  </conditionalFormatting>
  <conditionalFormatting sqref="D458">
    <cfRule type="expression" dxfId="166" priority="173">
      <formula>"empty"</formula>
    </cfRule>
  </conditionalFormatting>
  <conditionalFormatting sqref="D466">
    <cfRule type="expression" dxfId="165" priority="172">
      <formula>"empty"</formula>
    </cfRule>
  </conditionalFormatting>
  <conditionalFormatting sqref="D469">
    <cfRule type="expression" dxfId="164" priority="171">
      <formula>"empty"</formula>
    </cfRule>
  </conditionalFormatting>
  <conditionalFormatting sqref="D476">
    <cfRule type="expression" dxfId="163" priority="170">
      <formula>"empty"</formula>
    </cfRule>
  </conditionalFormatting>
  <conditionalFormatting sqref="D484">
    <cfRule type="expression" dxfId="162" priority="169">
      <formula>"empty"</formula>
    </cfRule>
  </conditionalFormatting>
  <conditionalFormatting sqref="D487">
    <cfRule type="expression" dxfId="161" priority="168">
      <formula>"empty"</formula>
    </cfRule>
  </conditionalFormatting>
  <conditionalFormatting sqref="D494">
    <cfRule type="expression" dxfId="160" priority="167">
      <formula>"empty"</formula>
    </cfRule>
  </conditionalFormatting>
  <conditionalFormatting sqref="D497">
    <cfRule type="expression" dxfId="159" priority="166">
      <formula>"empty"</formula>
    </cfRule>
  </conditionalFormatting>
  <conditionalFormatting sqref="D501">
    <cfRule type="expression" dxfId="158" priority="165">
      <formula>"empty"</formula>
    </cfRule>
  </conditionalFormatting>
  <conditionalFormatting sqref="D505">
    <cfRule type="expression" dxfId="157" priority="164">
      <formula>"empty"</formula>
    </cfRule>
  </conditionalFormatting>
  <conditionalFormatting sqref="D508">
    <cfRule type="expression" dxfId="156" priority="163">
      <formula>"empty"</formula>
    </cfRule>
  </conditionalFormatting>
  <conditionalFormatting sqref="D513">
    <cfRule type="expression" dxfId="155" priority="162">
      <formula>"empty"</formula>
    </cfRule>
  </conditionalFormatting>
  <conditionalFormatting sqref="D516">
    <cfRule type="expression" dxfId="154" priority="161">
      <formula>"empty"</formula>
    </cfRule>
  </conditionalFormatting>
  <conditionalFormatting sqref="D519">
    <cfRule type="expression" dxfId="153" priority="160">
      <formula>"empty"</formula>
    </cfRule>
  </conditionalFormatting>
  <conditionalFormatting sqref="D522">
    <cfRule type="expression" dxfId="152" priority="159">
      <formula>"empty"</formula>
    </cfRule>
  </conditionalFormatting>
  <conditionalFormatting sqref="D527">
    <cfRule type="expression" dxfId="151" priority="158">
      <formula>"empty"</formula>
    </cfRule>
  </conditionalFormatting>
  <conditionalFormatting sqref="D533">
    <cfRule type="expression" dxfId="150" priority="157">
      <formula>"empty"</formula>
    </cfRule>
  </conditionalFormatting>
  <conditionalFormatting sqref="D538">
    <cfRule type="expression" dxfId="149" priority="156">
      <formula>"empty"</formula>
    </cfRule>
  </conditionalFormatting>
  <conditionalFormatting sqref="D541">
    <cfRule type="expression" dxfId="148" priority="155">
      <formula>"empty"</formula>
    </cfRule>
  </conditionalFormatting>
  <conditionalFormatting sqref="B593:B597">
    <cfRule type="expression" dxfId="147" priority="153">
      <formula>"empty"</formula>
    </cfRule>
  </conditionalFormatting>
  <conditionalFormatting sqref="D547">
    <cfRule type="expression" dxfId="146" priority="152">
      <formula>"empty"</formula>
    </cfRule>
  </conditionalFormatting>
  <conditionalFormatting sqref="D550">
    <cfRule type="expression" dxfId="145" priority="151">
      <formula>"empty"</formula>
    </cfRule>
  </conditionalFormatting>
  <conditionalFormatting sqref="D554">
    <cfRule type="expression" dxfId="144" priority="150">
      <formula>"empty"</formula>
    </cfRule>
  </conditionalFormatting>
  <conditionalFormatting sqref="D557">
    <cfRule type="expression" dxfId="143" priority="149">
      <formula>"empty"</formula>
    </cfRule>
  </conditionalFormatting>
  <conditionalFormatting sqref="D561">
    <cfRule type="expression" dxfId="142" priority="148">
      <formula>"empty"</formula>
    </cfRule>
  </conditionalFormatting>
  <conditionalFormatting sqref="D565">
    <cfRule type="expression" dxfId="141" priority="147">
      <formula>"empty"</formula>
    </cfRule>
  </conditionalFormatting>
  <conditionalFormatting sqref="D572">
    <cfRule type="expression" dxfId="140" priority="146">
      <formula>"empty"</formula>
    </cfRule>
  </conditionalFormatting>
  <conditionalFormatting sqref="D578">
    <cfRule type="expression" dxfId="139" priority="145">
      <formula>"empty"</formula>
    </cfRule>
  </conditionalFormatting>
  <conditionalFormatting sqref="D585">
    <cfRule type="expression" dxfId="138" priority="144">
      <formula>"empty"</formula>
    </cfRule>
  </conditionalFormatting>
  <conditionalFormatting sqref="D588">
    <cfRule type="expression" dxfId="137" priority="143">
      <formula>"empty"</formula>
    </cfRule>
  </conditionalFormatting>
  <conditionalFormatting sqref="D592">
    <cfRule type="expression" dxfId="136" priority="142">
      <formula>"empty"</formula>
    </cfRule>
  </conditionalFormatting>
  <conditionalFormatting sqref="D599">
    <cfRule type="expression" dxfId="135" priority="141">
      <formula>"empty"</formula>
    </cfRule>
  </conditionalFormatting>
  <conditionalFormatting sqref="D602">
    <cfRule type="expression" dxfId="134" priority="140">
      <formula>"empty"</formula>
    </cfRule>
  </conditionalFormatting>
  <conditionalFormatting sqref="D605">
    <cfRule type="expression" dxfId="133" priority="139">
      <formula>"empty"</formula>
    </cfRule>
  </conditionalFormatting>
  <conditionalFormatting sqref="D608">
    <cfRule type="expression" dxfId="132" priority="138">
      <formula>"empty"</formula>
    </cfRule>
  </conditionalFormatting>
  <conditionalFormatting sqref="D611">
    <cfRule type="expression" dxfId="131" priority="137">
      <formula>"empty"</formula>
    </cfRule>
  </conditionalFormatting>
  <conditionalFormatting sqref="D614">
    <cfRule type="expression" dxfId="130" priority="136">
      <formula>"empty"</formula>
    </cfRule>
  </conditionalFormatting>
  <conditionalFormatting sqref="D617">
    <cfRule type="expression" dxfId="129" priority="135">
      <formula>"empty"</formula>
    </cfRule>
  </conditionalFormatting>
  <conditionalFormatting sqref="D620">
    <cfRule type="expression" dxfId="128" priority="134">
      <formula>"empty"</formula>
    </cfRule>
  </conditionalFormatting>
  <conditionalFormatting sqref="D622">
    <cfRule type="expression" dxfId="127" priority="133">
      <formula>"empty"</formula>
    </cfRule>
  </conditionalFormatting>
  <conditionalFormatting sqref="D686">
    <cfRule type="expression" dxfId="126" priority="120">
      <formula>"empty"</formula>
    </cfRule>
  </conditionalFormatting>
  <conditionalFormatting sqref="D625">
    <cfRule type="expression" dxfId="125" priority="132">
      <formula>"empty"</formula>
    </cfRule>
  </conditionalFormatting>
  <conditionalFormatting sqref="D629">
    <cfRule type="expression" dxfId="124" priority="131">
      <formula>"empty"</formula>
    </cfRule>
  </conditionalFormatting>
  <conditionalFormatting sqref="D634">
    <cfRule type="expression" dxfId="123" priority="130">
      <formula>"empty"</formula>
    </cfRule>
  </conditionalFormatting>
  <conditionalFormatting sqref="D637">
    <cfRule type="expression" dxfId="122" priority="129">
      <formula>"empty"</formula>
    </cfRule>
  </conditionalFormatting>
  <conditionalFormatting sqref="D641">
    <cfRule type="expression" dxfId="121" priority="128">
      <formula>"empty"</formula>
    </cfRule>
  </conditionalFormatting>
  <conditionalFormatting sqref="D644">
    <cfRule type="expression" dxfId="120" priority="127">
      <formula>"empty"</formula>
    </cfRule>
  </conditionalFormatting>
  <conditionalFormatting sqref="D648">
    <cfRule type="expression" dxfId="119" priority="126">
      <formula>"empty"</formula>
    </cfRule>
  </conditionalFormatting>
  <conditionalFormatting sqref="D831">
    <cfRule type="expression" dxfId="118" priority="84">
      <formula>"empty"</formula>
    </cfRule>
  </conditionalFormatting>
  <conditionalFormatting sqref="D651">
    <cfRule type="expression" dxfId="117" priority="125">
      <formula>"empty"</formula>
    </cfRule>
  </conditionalFormatting>
  <conditionalFormatting sqref="D656">
    <cfRule type="expression" dxfId="116" priority="124">
      <formula>"empty"</formula>
    </cfRule>
  </conditionalFormatting>
  <conditionalFormatting sqref="D659">
    <cfRule type="expression" dxfId="115" priority="123">
      <formula>"empty"</formula>
    </cfRule>
  </conditionalFormatting>
  <conditionalFormatting sqref="D662">
    <cfRule type="expression" dxfId="114" priority="122">
      <formula>"empty"</formula>
    </cfRule>
  </conditionalFormatting>
  <conditionalFormatting sqref="D679">
    <cfRule type="expression" dxfId="113" priority="121">
      <formula>"empty"</formula>
    </cfRule>
  </conditionalFormatting>
  <conditionalFormatting sqref="D690">
    <cfRule type="expression" dxfId="112" priority="119">
      <formula>"empty"</formula>
    </cfRule>
  </conditionalFormatting>
  <conditionalFormatting sqref="D693">
    <cfRule type="expression" dxfId="111" priority="118">
      <formula>"empty"</formula>
    </cfRule>
  </conditionalFormatting>
  <conditionalFormatting sqref="D697">
    <cfRule type="expression" dxfId="110" priority="117">
      <formula>"empty"</formula>
    </cfRule>
  </conditionalFormatting>
  <conditionalFormatting sqref="D701">
    <cfRule type="expression" dxfId="109" priority="116">
      <formula>"empty"</formula>
    </cfRule>
  </conditionalFormatting>
  <conditionalFormatting sqref="D714">
    <cfRule type="expression" dxfId="108" priority="114">
      <formula>"empty"</formula>
    </cfRule>
  </conditionalFormatting>
  <conditionalFormatting sqref="D719">
    <cfRule type="expression" dxfId="107" priority="113">
      <formula>"empty"</formula>
    </cfRule>
  </conditionalFormatting>
  <conditionalFormatting sqref="D722">
    <cfRule type="expression" dxfId="106" priority="112">
      <formula>"empty"</formula>
    </cfRule>
  </conditionalFormatting>
  <conditionalFormatting sqref="D725">
    <cfRule type="expression" dxfId="105" priority="111">
      <formula>"empty"</formula>
    </cfRule>
  </conditionalFormatting>
  <conditionalFormatting sqref="D729">
    <cfRule type="expression" dxfId="104" priority="110">
      <formula>"empty"</formula>
    </cfRule>
  </conditionalFormatting>
  <conditionalFormatting sqref="D734">
    <cfRule type="expression" dxfId="103" priority="109">
      <formula>"empty"</formula>
    </cfRule>
  </conditionalFormatting>
  <conditionalFormatting sqref="D737">
    <cfRule type="expression" dxfId="102" priority="108">
      <formula>"empty"</formula>
    </cfRule>
  </conditionalFormatting>
  <conditionalFormatting sqref="D740">
    <cfRule type="expression" dxfId="101" priority="107">
      <formula>"empty"</formula>
    </cfRule>
  </conditionalFormatting>
  <conditionalFormatting sqref="D743">
    <cfRule type="expression" dxfId="100" priority="106">
      <formula>"empty"</formula>
    </cfRule>
  </conditionalFormatting>
  <conditionalFormatting sqref="D746">
    <cfRule type="expression" dxfId="99" priority="105">
      <formula>"empty"</formula>
    </cfRule>
  </conditionalFormatting>
  <conditionalFormatting sqref="D750">
    <cfRule type="expression" dxfId="98" priority="104">
      <formula>"empty"</formula>
    </cfRule>
  </conditionalFormatting>
  <conditionalFormatting sqref="D753">
    <cfRule type="expression" dxfId="97" priority="103">
      <formula>"empty"</formula>
    </cfRule>
  </conditionalFormatting>
  <conditionalFormatting sqref="D760">
    <cfRule type="expression" dxfId="96" priority="102">
      <formula>"empty"</formula>
    </cfRule>
  </conditionalFormatting>
  <conditionalFormatting sqref="D763">
    <cfRule type="expression" dxfId="95" priority="101">
      <formula>"empty"</formula>
    </cfRule>
  </conditionalFormatting>
  <conditionalFormatting sqref="D766">
    <cfRule type="expression" dxfId="94" priority="100">
      <formula>"empty"</formula>
    </cfRule>
  </conditionalFormatting>
  <conditionalFormatting sqref="D772 D777">
    <cfRule type="expression" dxfId="93" priority="99">
      <formula>"empty"</formula>
    </cfRule>
  </conditionalFormatting>
  <conditionalFormatting sqref="D780">
    <cfRule type="expression" dxfId="92" priority="97">
      <formula>"empty"</formula>
    </cfRule>
  </conditionalFormatting>
  <conditionalFormatting sqref="D783">
    <cfRule type="expression" dxfId="91" priority="96">
      <formula>"empty"</formula>
    </cfRule>
  </conditionalFormatting>
  <conditionalFormatting sqref="D786">
    <cfRule type="expression" dxfId="90" priority="95">
      <formula>"empty"</formula>
    </cfRule>
  </conditionalFormatting>
  <conditionalFormatting sqref="D789">
    <cfRule type="expression" dxfId="89" priority="94">
      <formula>"empty"</formula>
    </cfRule>
  </conditionalFormatting>
  <conditionalFormatting sqref="D792">
    <cfRule type="expression" dxfId="88" priority="93">
      <formula>"empty"</formula>
    </cfRule>
  </conditionalFormatting>
  <conditionalFormatting sqref="D798">
    <cfRule type="expression" dxfId="87" priority="92">
      <formula>"empty"</formula>
    </cfRule>
  </conditionalFormatting>
  <conditionalFormatting sqref="D802">
    <cfRule type="expression" dxfId="86" priority="91">
      <formula>"empty"</formula>
    </cfRule>
  </conditionalFormatting>
  <conditionalFormatting sqref="D805">
    <cfRule type="expression" dxfId="85" priority="90">
      <formula>"empty"</formula>
    </cfRule>
  </conditionalFormatting>
  <conditionalFormatting sqref="D809">
    <cfRule type="expression" dxfId="84" priority="89">
      <formula>"empty"</formula>
    </cfRule>
  </conditionalFormatting>
  <conditionalFormatting sqref="D814">
    <cfRule type="expression" dxfId="83" priority="88">
      <formula>"empty"</formula>
    </cfRule>
  </conditionalFormatting>
  <conditionalFormatting sqref="D817">
    <cfRule type="expression" dxfId="82" priority="87">
      <formula>"empty"</formula>
    </cfRule>
  </conditionalFormatting>
  <conditionalFormatting sqref="D821">
    <cfRule type="expression" dxfId="81" priority="86">
      <formula>"empty"</formula>
    </cfRule>
  </conditionalFormatting>
  <conditionalFormatting sqref="D825">
    <cfRule type="expression" dxfId="80" priority="85">
      <formula>"empty"</formula>
    </cfRule>
  </conditionalFormatting>
  <conditionalFormatting sqref="D711">
    <cfRule type="expression" dxfId="79" priority="83">
      <formula>"empty"</formula>
    </cfRule>
  </conditionalFormatting>
  <conditionalFormatting sqref="D835">
    <cfRule type="expression" dxfId="78" priority="82">
      <formula>"empty"</formula>
    </cfRule>
  </conditionalFormatting>
  <conditionalFormatting sqref="D840">
    <cfRule type="expression" dxfId="77" priority="81">
      <formula>"empty"</formula>
    </cfRule>
  </conditionalFormatting>
  <conditionalFormatting sqref="D844">
    <cfRule type="expression" dxfId="76" priority="80">
      <formula>"empty"</formula>
    </cfRule>
  </conditionalFormatting>
  <conditionalFormatting sqref="D848">
    <cfRule type="expression" dxfId="75" priority="79">
      <formula>"empty"</formula>
    </cfRule>
  </conditionalFormatting>
  <conditionalFormatting sqref="D851">
    <cfRule type="expression" dxfId="74" priority="78">
      <formula>"empty"</formula>
    </cfRule>
  </conditionalFormatting>
  <conditionalFormatting sqref="D856">
    <cfRule type="expression" dxfId="73" priority="77">
      <formula>"empty"</formula>
    </cfRule>
  </conditionalFormatting>
  <conditionalFormatting sqref="D867">
    <cfRule type="expression" dxfId="72" priority="76">
      <formula>"empty"</formula>
    </cfRule>
  </conditionalFormatting>
  <conditionalFormatting sqref="D870">
    <cfRule type="expression" dxfId="71" priority="75">
      <formula>"empty"</formula>
    </cfRule>
  </conditionalFormatting>
  <conditionalFormatting sqref="D873">
    <cfRule type="expression" dxfId="70" priority="74">
      <formula>"empty"</formula>
    </cfRule>
  </conditionalFormatting>
  <conditionalFormatting sqref="D917">
    <cfRule type="expression" dxfId="69" priority="73">
      <formula>"empty"</formula>
    </cfRule>
  </conditionalFormatting>
  <conditionalFormatting sqref="D966">
    <cfRule type="expression" dxfId="68" priority="70">
      <formula>"empty"</formula>
    </cfRule>
  </conditionalFormatting>
  <conditionalFormatting sqref="D969">
    <cfRule type="expression" dxfId="67" priority="69">
      <formula>"empty"</formula>
    </cfRule>
  </conditionalFormatting>
  <conditionalFormatting sqref="D991">
    <cfRule type="expression" dxfId="66" priority="65">
      <formula>"empty"</formula>
    </cfRule>
  </conditionalFormatting>
  <conditionalFormatting sqref="D978">
    <cfRule type="expression" dxfId="65" priority="68">
      <formula>"empty"</formula>
    </cfRule>
  </conditionalFormatting>
  <conditionalFormatting sqref="D984">
    <cfRule type="expression" dxfId="64" priority="67">
      <formula>"empty"</formula>
    </cfRule>
  </conditionalFormatting>
  <conditionalFormatting sqref="D987">
    <cfRule type="expression" dxfId="63" priority="66">
      <formula>"empty"</formula>
    </cfRule>
  </conditionalFormatting>
  <conditionalFormatting sqref="D932">
    <cfRule type="expression" dxfId="62" priority="64">
      <formula>"empty"</formula>
    </cfRule>
  </conditionalFormatting>
  <conditionalFormatting sqref="D957">
    <cfRule type="expression" dxfId="61" priority="63">
      <formula>"empty"</formula>
    </cfRule>
  </conditionalFormatting>
  <conditionalFormatting sqref="D993">
    <cfRule type="expression" dxfId="60" priority="62">
      <formula>"empty"</formula>
    </cfRule>
  </conditionalFormatting>
  <conditionalFormatting sqref="D998">
    <cfRule type="expression" dxfId="59" priority="61">
      <formula>"empty"</formula>
    </cfRule>
  </conditionalFormatting>
  <conditionalFormatting sqref="D1000">
    <cfRule type="expression" dxfId="58" priority="60">
      <formula>"empty"</formula>
    </cfRule>
  </conditionalFormatting>
  <conditionalFormatting sqref="D1002">
    <cfRule type="expression" dxfId="57" priority="59">
      <formula>"empty"</formula>
    </cfRule>
  </conditionalFormatting>
  <conditionalFormatting sqref="D1005">
    <cfRule type="expression" dxfId="56" priority="58">
      <formula>"empty"</formula>
    </cfRule>
  </conditionalFormatting>
  <conditionalFormatting sqref="D1303">
    <cfRule type="expression" dxfId="55" priority="2">
      <formula>"empty"</formula>
    </cfRule>
  </conditionalFormatting>
  <conditionalFormatting sqref="D1008">
    <cfRule type="expression" dxfId="54" priority="56">
      <formula>"empty"</formula>
    </cfRule>
  </conditionalFormatting>
  <conditionalFormatting sqref="D1010">
    <cfRule type="expression" dxfId="53" priority="55">
      <formula>"empty"</formula>
    </cfRule>
  </conditionalFormatting>
  <conditionalFormatting sqref="D1013">
    <cfRule type="expression" dxfId="52" priority="54">
      <formula>"empty"</formula>
    </cfRule>
  </conditionalFormatting>
  <conditionalFormatting sqref="D1018">
    <cfRule type="expression" dxfId="51" priority="53">
      <formula>"empty"</formula>
    </cfRule>
  </conditionalFormatting>
  <conditionalFormatting sqref="D1024">
    <cfRule type="expression" dxfId="50" priority="52">
      <formula>"empty"</formula>
    </cfRule>
  </conditionalFormatting>
  <conditionalFormatting sqref="D1027">
    <cfRule type="expression" dxfId="49" priority="51">
      <formula>"empty"</formula>
    </cfRule>
  </conditionalFormatting>
  <conditionalFormatting sqref="D1032">
    <cfRule type="expression" dxfId="48" priority="50">
      <formula>"empty"</formula>
    </cfRule>
  </conditionalFormatting>
  <conditionalFormatting sqref="D1040">
    <cfRule type="expression" dxfId="47" priority="49">
      <formula>"empty"</formula>
    </cfRule>
  </conditionalFormatting>
  <conditionalFormatting sqref="D1053">
    <cfRule type="expression" dxfId="46" priority="48">
      <formula>"empty"</formula>
    </cfRule>
  </conditionalFormatting>
  <conditionalFormatting sqref="D1058">
    <cfRule type="expression" dxfId="45" priority="47">
      <formula>"empty"</formula>
    </cfRule>
  </conditionalFormatting>
  <conditionalFormatting sqref="D1062">
    <cfRule type="expression" dxfId="44" priority="46">
      <formula>"empty"</formula>
    </cfRule>
  </conditionalFormatting>
  <conditionalFormatting sqref="D1066">
    <cfRule type="expression" dxfId="43" priority="45">
      <formula>"empty"</formula>
    </cfRule>
  </conditionalFormatting>
  <conditionalFormatting sqref="D1070">
    <cfRule type="expression" dxfId="42" priority="44">
      <formula>"empty"</formula>
    </cfRule>
  </conditionalFormatting>
  <conditionalFormatting sqref="D1097">
    <cfRule type="expression" dxfId="41" priority="43">
      <formula>"empty"</formula>
    </cfRule>
  </conditionalFormatting>
  <conditionalFormatting sqref="D1104">
    <cfRule type="expression" dxfId="40" priority="42">
      <formula>"empty"</formula>
    </cfRule>
  </conditionalFormatting>
  <conditionalFormatting sqref="D1107">
    <cfRule type="expression" dxfId="39" priority="41">
      <formula>"empty"</formula>
    </cfRule>
  </conditionalFormatting>
  <conditionalFormatting sqref="D1111">
    <cfRule type="expression" dxfId="38" priority="40">
      <formula>"empty"</formula>
    </cfRule>
  </conditionalFormatting>
  <conditionalFormatting sqref="D1115">
    <cfRule type="expression" dxfId="37" priority="39">
      <formula>"empty"</formula>
    </cfRule>
  </conditionalFormatting>
  <conditionalFormatting sqref="D1117">
    <cfRule type="expression" dxfId="36" priority="38">
      <formula>"empty"</formula>
    </cfRule>
  </conditionalFormatting>
  <conditionalFormatting sqref="D1123">
    <cfRule type="expression" dxfId="35" priority="37">
      <formula>"empty"</formula>
    </cfRule>
  </conditionalFormatting>
  <conditionalFormatting sqref="D1126">
    <cfRule type="expression" dxfId="34" priority="36">
      <formula>"empty"</formula>
    </cfRule>
  </conditionalFormatting>
  <conditionalFormatting sqref="D1130">
    <cfRule type="expression" dxfId="33" priority="35">
      <formula>"empty"</formula>
    </cfRule>
  </conditionalFormatting>
  <conditionalFormatting sqref="D1134">
    <cfRule type="expression" dxfId="32" priority="34">
      <formula>"empty"</formula>
    </cfRule>
  </conditionalFormatting>
  <conditionalFormatting sqref="D1142">
    <cfRule type="expression" dxfId="31" priority="33">
      <formula>"empty"</formula>
    </cfRule>
  </conditionalFormatting>
  <conditionalFormatting sqref="D1150">
    <cfRule type="expression" dxfId="30" priority="32">
      <formula>"empty"</formula>
    </cfRule>
  </conditionalFormatting>
  <conditionalFormatting sqref="D1153">
    <cfRule type="expression" dxfId="29" priority="31">
      <formula>"empty"</formula>
    </cfRule>
  </conditionalFormatting>
  <conditionalFormatting sqref="D1156">
    <cfRule type="expression" dxfId="28" priority="30">
      <formula>"empty"</formula>
    </cfRule>
  </conditionalFormatting>
  <conditionalFormatting sqref="D1160">
    <cfRule type="expression" dxfId="27" priority="29">
      <formula>"empty"</formula>
    </cfRule>
  </conditionalFormatting>
  <conditionalFormatting sqref="D1162">
    <cfRule type="expression" dxfId="26" priority="28">
      <formula>"empty"</formula>
    </cfRule>
  </conditionalFormatting>
  <conditionalFormatting sqref="D1166">
    <cfRule type="expression" dxfId="25" priority="27">
      <formula>"empty"</formula>
    </cfRule>
  </conditionalFormatting>
  <conditionalFormatting sqref="D1169">
    <cfRule type="expression" dxfId="24" priority="26">
      <formula>"empty"</formula>
    </cfRule>
  </conditionalFormatting>
  <conditionalFormatting sqref="D1172">
    <cfRule type="expression" dxfId="23" priority="25">
      <formula>"empty"</formula>
    </cfRule>
  </conditionalFormatting>
  <conditionalFormatting sqref="D1177">
    <cfRule type="expression" dxfId="22" priority="24">
      <formula>"empty"</formula>
    </cfRule>
  </conditionalFormatting>
  <conditionalFormatting sqref="D1183">
    <cfRule type="expression" dxfId="21" priority="23">
      <formula>"empty"</formula>
    </cfRule>
  </conditionalFormatting>
  <conditionalFormatting sqref="D1200">
    <cfRule type="expression" dxfId="20" priority="22">
      <formula>"empty"</formula>
    </cfRule>
  </conditionalFormatting>
  <conditionalFormatting sqref="D1204">
    <cfRule type="expression" dxfId="19" priority="21">
      <formula>"empty"</formula>
    </cfRule>
  </conditionalFormatting>
  <conditionalFormatting sqref="D1208">
    <cfRule type="expression" dxfId="18" priority="20">
      <formula>"empty"</formula>
    </cfRule>
  </conditionalFormatting>
  <conditionalFormatting sqref="D1212">
    <cfRule type="expression" dxfId="17" priority="19">
      <formula>"empty"</formula>
    </cfRule>
  </conditionalFormatting>
  <conditionalFormatting sqref="D1242">
    <cfRule type="expression" dxfId="16" priority="18">
      <formula>"empty"</formula>
    </cfRule>
  </conditionalFormatting>
  <conditionalFormatting sqref="D1246">
    <cfRule type="expression" dxfId="15" priority="17">
      <formula>"empty"</formula>
    </cfRule>
  </conditionalFormatting>
  <conditionalFormatting sqref="D1248">
    <cfRule type="expression" dxfId="14" priority="16">
      <formula>"empty"</formula>
    </cfRule>
  </conditionalFormatting>
  <conditionalFormatting sqref="D1252">
    <cfRule type="expression" dxfId="13" priority="15">
      <formula>"empty"</formula>
    </cfRule>
  </conditionalFormatting>
  <conditionalFormatting sqref="D1258">
    <cfRule type="expression" dxfId="12" priority="14">
      <formula>"empty"</formula>
    </cfRule>
  </conditionalFormatting>
  <conditionalFormatting sqref="D1261">
    <cfRule type="expression" dxfId="11" priority="13">
      <formula>"empty"</formula>
    </cfRule>
  </conditionalFormatting>
  <conditionalFormatting sqref="D1264">
    <cfRule type="expression" dxfId="10" priority="12">
      <formula>"empty"</formula>
    </cfRule>
  </conditionalFormatting>
  <conditionalFormatting sqref="D1269">
    <cfRule type="expression" dxfId="9" priority="11">
      <formula>"empty"</formula>
    </cfRule>
  </conditionalFormatting>
  <conditionalFormatting sqref="D1272">
    <cfRule type="expression" dxfId="8" priority="10">
      <formula>"empty"</formula>
    </cfRule>
  </conditionalFormatting>
  <conditionalFormatting sqref="D1275">
    <cfRule type="expression" dxfId="7" priority="9">
      <formula>"empty"</formula>
    </cfRule>
  </conditionalFormatting>
  <conditionalFormatting sqref="D1282">
    <cfRule type="expression" dxfId="6" priority="8">
      <formula>"empty"</formula>
    </cfRule>
  </conditionalFormatting>
  <conditionalFormatting sqref="D1285">
    <cfRule type="expression" dxfId="5" priority="7">
      <formula>"empty"</formula>
    </cfRule>
  </conditionalFormatting>
  <conditionalFormatting sqref="D1288">
    <cfRule type="expression" dxfId="4" priority="6">
      <formula>"empty"</formula>
    </cfRule>
  </conditionalFormatting>
  <conditionalFormatting sqref="D1292">
    <cfRule type="expression" dxfId="3" priority="5">
      <formula>"empty"</formula>
    </cfRule>
  </conditionalFormatting>
  <conditionalFormatting sqref="D1297">
    <cfRule type="expression" dxfId="2" priority="4">
      <formula>"empty"</formula>
    </cfRule>
  </conditionalFormatting>
  <conditionalFormatting sqref="D1300">
    <cfRule type="expression" dxfId="1" priority="3">
      <formula>"empty"</formula>
    </cfRule>
  </conditionalFormatting>
  <conditionalFormatting sqref="D388">
    <cfRule type="expression" dxfId="0" priority="1">
      <formula>"empty"</formula>
    </cfRule>
  </conditionalFormatting>
  <pageMargins left="0.2" right="0.2" top="0.75" bottom="0.25" header="0.3" footer="0.05"/>
  <pageSetup paperSize="3" scale="71" fitToHeight="0"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School Level Notification Rpt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Ratliff</dc:creator>
  <cp:lastModifiedBy>Donna Ratliff (ADE)</cp:lastModifiedBy>
  <cp:lastPrinted>2020-06-26T13:13:54Z</cp:lastPrinted>
  <dcterms:created xsi:type="dcterms:W3CDTF">2016-02-25T16:32:35Z</dcterms:created>
  <dcterms:modified xsi:type="dcterms:W3CDTF">2020-06-30T15:09:28Z</dcterms:modified>
</cp:coreProperties>
</file>