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ardoe-my.sharepoint.com/personal/nancy_dill_ade_arkansas_gov/Documents/Desktop/Web Page updates 2025.26/25.26 Updates/"/>
    </mc:Choice>
  </mc:AlternateContent>
  <xr:revisionPtr revIDLastSave="0" documentId="8_{9CDB044A-6F8F-4079-B223-47E9EF3EE4E9}" xr6:coauthVersionLast="47" xr6:coauthVersionMax="47" xr10:uidLastSave="{00000000-0000-0000-0000-000000000000}"/>
  <bookViews>
    <workbookView xWindow="-120" yWindow="-120" windowWidth="29040" windowHeight="15720" activeTab="4" xr2:uid="{F95ACEC5-E7F9-48F2-BE91-3E1AF710908A}"/>
  </bookViews>
  <sheets>
    <sheet name="Instructions" sheetId="2" r:id="rId1"/>
    <sheet name="22-23 Meal Calculator" sheetId="3" r:id="rId2"/>
    <sheet name="23-24 Meal Calculator" sheetId="1" r:id="rId3"/>
    <sheet name="24-25 Meal Calculator" sheetId="5" r:id="rId4"/>
    <sheet name="25-26 Meal Calculator" sheetId="6" r:id="rId5"/>
  </sheets>
  <externalReferences>
    <externalReference r:id="rId6"/>
  </externalReferences>
  <definedNames>
    <definedName name="MEValue">'[1]1) Calculating meal equivalents'!$F$4:$F$5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5" l="1"/>
  <c r="H35" i="6"/>
  <c r="G35" i="6"/>
  <c r="F35" i="6"/>
  <c r="H34" i="6"/>
  <c r="G34" i="6"/>
  <c r="F34" i="6"/>
  <c r="H33" i="6"/>
  <c r="G33" i="6"/>
  <c r="F33" i="6"/>
  <c r="H30" i="6"/>
  <c r="F30" i="6"/>
  <c r="E30" i="6"/>
  <c r="H29" i="6"/>
  <c r="F29" i="6"/>
  <c r="E29" i="6"/>
  <c r="H28" i="6"/>
  <c r="F28" i="6"/>
  <c r="E28" i="6"/>
  <c r="H27" i="6"/>
  <c r="F27" i="6"/>
  <c r="E27" i="6"/>
  <c r="H26" i="6"/>
  <c r="D39" i="6" s="1"/>
  <c r="F26" i="6"/>
  <c r="E26" i="6"/>
  <c r="E10" i="6"/>
  <c r="E9" i="6"/>
  <c r="B9" i="6"/>
  <c r="G7" i="6"/>
  <c r="G6" i="6"/>
  <c r="D5" i="6"/>
  <c r="C5" i="6"/>
  <c r="D35" i="6" s="1"/>
  <c r="E35" i="6" s="1"/>
  <c r="E3" i="6"/>
  <c r="E2" i="6"/>
  <c r="B2" i="6"/>
  <c r="H36" i="5"/>
  <c r="H33" i="5"/>
  <c r="H34" i="5"/>
  <c r="F35" i="5"/>
  <c r="G35" i="5"/>
  <c r="B9" i="5"/>
  <c r="D33" i="6" l="1"/>
  <c r="E33" i="6" s="1"/>
  <c r="D34" i="6"/>
  <c r="E34" i="6" s="1"/>
  <c r="E9" i="5"/>
  <c r="E10" i="5"/>
  <c r="E26" i="5"/>
  <c r="H26" i="5" s="1"/>
  <c r="C5" i="5"/>
  <c r="D35" i="5" s="1"/>
  <c r="E35" i="5" s="1"/>
  <c r="H35" i="5" s="1"/>
  <c r="G7" i="5"/>
  <c r="G6" i="5"/>
  <c r="E2" i="5"/>
  <c r="B2" i="5"/>
  <c r="D5" i="5"/>
  <c r="G36" i="5"/>
  <c r="G33" i="5"/>
  <c r="F36" i="5"/>
  <c r="F33" i="5"/>
  <c r="F30" i="5"/>
  <c r="E30" i="5"/>
  <c r="F29" i="5"/>
  <c r="E29" i="5"/>
  <c r="H29" i="5" s="1"/>
  <c r="F28" i="5"/>
  <c r="E28" i="5"/>
  <c r="H28" i="5" s="1"/>
  <c r="F27" i="5"/>
  <c r="E27" i="5"/>
  <c r="H27" i="5" s="1"/>
  <c r="F26" i="5"/>
  <c r="G7" i="1"/>
  <c r="G6" i="1"/>
  <c r="C5" i="3"/>
  <c r="G31" i="3"/>
  <c r="F31" i="3"/>
  <c r="G30" i="3"/>
  <c r="F30" i="3"/>
  <c r="H27" i="3"/>
  <c r="F27" i="3"/>
  <c r="E27" i="3"/>
  <c r="H26" i="3"/>
  <c r="F26" i="3"/>
  <c r="E26" i="3"/>
  <c r="H25" i="3"/>
  <c r="F25" i="3"/>
  <c r="E25" i="3"/>
  <c r="H24" i="3"/>
  <c r="F24" i="3"/>
  <c r="E24" i="3"/>
  <c r="F23" i="3"/>
  <c r="E23" i="3"/>
  <c r="H23" i="3" s="1"/>
  <c r="G7" i="3"/>
  <c r="G6" i="3"/>
  <c r="D5" i="3"/>
  <c r="D30" i="3"/>
  <c r="E30" i="3" s="1"/>
  <c r="H30" i="3" s="1"/>
  <c r="B2" i="3"/>
  <c r="D36" i="5" l="1"/>
  <c r="E36" i="5" s="1"/>
  <c r="H30" i="5"/>
  <c r="D38" i="5" s="1"/>
  <c r="D33" i="5"/>
  <c r="E33" i="5" s="1"/>
  <c r="D31" i="3"/>
  <c r="E31" i="3" s="1"/>
  <c r="H31" i="3" s="1"/>
  <c r="D32" i="3" s="1"/>
  <c r="C5" i="1" l="1"/>
  <c r="F25" i="1"/>
  <c r="F27" i="1"/>
  <c r="F26" i="1"/>
  <c r="F24" i="1"/>
  <c r="F23" i="1"/>
  <c r="D30" i="1" l="1"/>
  <c r="E27" i="1" l="1"/>
  <c r="E26" i="1"/>
  <c r="G31" i="1"/>
  <c r="G30" i="1"/>
  <c r="F31" i="1"/>
  <c r="F30" i="1"/>
  <c r="E23" i="1"/>
  <c r="H23" i="1"/>
  <c r="E25" i="1"/>
  <c r="E24" i="1"/>
  <c r="D5" i="1"/>
  <c r="H27" i="1" l="1"/>
  <c r="H26" i="1"/>
  <c r="H25" i="1"/>
  <c r="H24" i="1"/>
  <c r="E30" i="1"/>
  <c r="H30" i="1" s="1"/>
  <c r="D31" i="1"/>
  <c r="E31" i="1" s="1"/>
  <c r="H31" i="1" s="1"/>
  <c r="B2" i="1"/>
  <c r="D32" i="1" l="1"/>
</calcChain>
</file>

<file path=xl/sharedStrings.xml><?xml version="1.0" encoding="utf-8"?>
<sst xmlns="http://schemas.openxmlformats.org/spreadsheetml/2006/main" count="227" uniqueCount="72">
  <si>
    <t xml:space="preserve"> Instructions for Meal Calculator</t>
  </si>
  <si>
    <t>Step #1</t>
  </si>
  <si>
    <t>Step #2</t>
  </si>
  <si>
    <t>Step #3</t>
  </si>
  <si>
    <t>Step #4</t>
  </si>
  <si>
    <r>
      <t xml:space="preserve">Double-click the Number of Meals fields to type within them. Refer to the SFA's Point-of-Sale or other meal counting system to ensure amounts were entered into this form accurately. </t>
    </r>
    <r>
      <rPr>
        <b/>
        <sz val="11"/>
        <color theme="1"/>
        <rFont val="Calibri"/>
        <family val="2"/>
        <scheme val="minor"/>
      </rPr>
      <t xml:space="preserve">Note: </t>
    </r>
    <r>
      <rPr>
        <sz val="11"/>
        <color theme="1"/>
        <rFont val="Calibri"/>
        <family val="2"/>
        <scheme val="minor"/>
      </rPr>
      <t>Adult Meals/Second Meals are auto-calculated differently compared to previous years starting on the 24-25 Meal Calculator tab.</t>
    </r>
  </si>
  <si>
    <t>Step #5</t>
  </si>
  <si>
    <r>
      <rPr>
        <sz val="11"/>
        <color theme="1"/>
        <rFont val="Calibri"/>
        <family val="2"/>
        <scheme val="minor"/>
      </rPr>
      <t xml:space="preserve">Now that </t>
    </r>
    <r>
      <rPr>
        <i/>
        <sz val="11"/>
        <color theme="1"/>
        <rFont val="Calibri"/>
        <family val="2"/>
        <scheme val="minor"/>
      </rPr>
      <t>Steps #1-5</t>
    </r>
    <r>
      <rPr>
        <sz val="11"/>
        <color theme="1"/>
        <rFont val="Calibri"/>
        <family val="2"/>
        <scheme val="minor"/>
      </rPr>
      <t xml:space="preserve"> have been completed, the bottom righthand corner total should have autocalculated.                                                                                                                                                        This is the total cost that should be listed on an FSMC invoice for meal rates/fees for this particular contract with this particular SFA.                                                                                                 This does not include rebates, credits, or discounts that should be subtracted from this total before payment.                                                                                                                                                                                                                                          Click "File", then "Save a Copy" or "Save As" for recordkeeping purposes. Make sure to use a completely blank form for the next month.</t>
    </r>
  </si>
  <si>
    <t>Meal Calculator</t>
  </si>
  <si>
    <t>Fixed Price Contract Type</t>
  </si>
  <si>
    <t>Cost Reimbursable Contract Type</t>
  </si>
  <si>
    <t xml:space="preserve">Directions: Fill out data in highlighted yellow boxes, all other data will calculate accordingly.  </t>
  </si>
  <si>
    <t>*Nonprogram Meal Equivalency Value =</t>
  </si>
  <si>
    <t>*Nonprogram Meal Equivalency Value = Free Lunch Reimbursement + Performance Based Rate + USDA Foods Value</t>
  </si>
  <si>
    <r>
      <rPr>
        <b/>
        <sz val="11"/>
        <rFont val="Calibri"/>
        <family val="2"/>
      </rPr>
      <t>Non-Safety Net Lunch:</t>
    </r>
    <r>
      <rPr>
        <sz val="11"/>
        <rFont val="Calibri"/>
        <family val="2"/>
      </rPr>
      <t xml:space="preserve"> $4.33 + $.08 + $.30 =</t>
    </r>
    <r>
      <rPr>
        <i/>
        <sz val="11"/>
        <rFont val="Calibri"/>
        <family val="2"/>
      </rPr>
      <t xml:space="preserve"> </t>
    </r>
  </si>
  <si>
    <r>
      <rPr>
        <b/>
        <sz val="11"/>
        <rFont val="Calibri"/>
        <family val="2"/>
      </rPr>
      <t xml:space="preserve">Safety Net Lunch: </t>
    </r>
    <r>
      <rPr>
        <sz val="11"/>
        <rFont val="Calibri"/>
        <family val="2"/>
      </rPr>
      <t xml:space="preserve">$4.35 + $.08 + $.30 = </t>
    </r>
  </si>
  <si>
    <r>
      <t xml:space="preserve">Fixed Price:  </t>
    </r>
    <r>
      <rPr>
        <i/>
        <sz val="11"/>
        <rFont val="Calibri"/>
        <family val="2"/>
      </rPr>
      <t>(refer to page 20 of contract)</t>
    </r>
  </si>
  <si>
    <r>
      <t xml:space="preserve">Cost Reimbursable: </t>
    </r>
    <r>
      <rPr>
        <i/>
        <sz val="11"/>
        <rFont val="Calibri"/>
        <family val="2"/>
      </rPr>
      <t>(refer to page 19 of contract)</t>
    </r>
  </si>
  <si>
    <t>Fixed Price per Meal:                    Student Breakfast</t>
  </si>
  <si>
    <t>Administrative Fee per Meal: Student Breakfast</t>
  </si>
  <si>
    <t>Administrative Fee per Meal: Student Lunch</t>
  </si>
  <si>
    <t>Fixed Price per Meal:                   Student Lunch</t>
  </si>
  <si>
    <t>Administrative Fee per Meal: Student After-School Snack</t>
  </si>
  <si>
    <t>Administrative Fee per Meal: Non-Student Breakfast</t>
  </si>
  <si>
    <t>Fixed Price per Meal:                   Student After-School Snack</t>
  </si>
  <si>
    <t>Administrative Fee per Meal: Non-Student Lunch</t>
  </si>
  <si>
    <t>Management Fee per Meal: Student Breakfast</t>
  </si>
  <si>
    <t>Fixed Price per Meal:                             Non-Student Breakfast</t>
  </si>
  <si>
    <t>Management Fee per Meal: Student Lunch</t>
  </si>
  <si>
    <t>Management Fee per Meal: Student After-School Snack</t>
  </si>
  <si>
    <t>Fixed Price per Meal:                         Non-Student Lunch</t>
  </si>
  <si>
    <t>Management Fee per Meal: Non-Student Breakfast</t>
  </si>
  <si>
    <t>Management Fee per Meal: Non-Student Lunch</t>
  </si>
  <si>
    <r>
      <t xml:space="preserve">Reimbursable Meal Counts </t>
    </r>
    <r>
      <rPr>
        <i/>
        <sz val="11"/>
        <rFont val="Calibri"/>
        <family val="2"/>
      </rPr>
      <t>(These will be district-wide counts).</t>
    </r>
  </si>
  <si>
    <t>Category</t>
  </si>
  <si>
    <t>Number of Meals</t>
  </si>
  <si>
    <t>Fixed Price per Meal</t>
  </si>
  <si>
    <t>Admin. and Man. Fees</t>
  </si>
  <si>
    <t>Total</t>
  </si>
  <si>
    <t>Total Student Breakfasts</t>
  </si>
  <si>
    <t>Total Student Lunches</t>
  </si>
  <si>
    <t>Total Student After-School Snacks</t>
  </si>
  <si>
    <t>Total Student Non-Student Breakfasts</t>
  </si>
  <si>
    <t>Total Student Non-Student Lunches</t>
  </si>
  <si>
    <r>
      <t xml:space="preserve">Nonprogram Revenue $$ </t>
    </r>
    <r>
      <rPr>
        <i/>
        <sz val="11"/>
        <rFont val="Calibri"/>
        <family val="2"/>
      </rPr>
      <t>(This will be district-wide revenue).</t>
    </r>
  </si>
  <si>
    <t>Sales/Revenue</t>
  </si>
  <si>
    <t>ME</t>
  </si>
  <si>
    <t>A &amp; M Fees</t>
  </si>
  <si>
    <t>A la carte</t>
  </si>
  <si>
    <t>Vending/Catering</t>
  </si>
  <si>
    <r>
      <rPr>
        <b/>
        <sz val="11"/>
        <rFont val="Calibri"/>
        <family val="2"/>
      </rPr>
      <t>Non-Safety Net Lunch:</t>
    </r>
    <r>
      <rPr>
        <sz val="11"/>
        <rFont val="Calibri"/>
        <family val="2"/>
      </rPr>
      <t xml:space="preserve"> $4.25 + $.08 + $.295 =</t>
    </r>
    <r>
      <rPr>
        <i/>
        <sz val="11"/>
        <rFont val="Calibri"/>
        <family val="2"/>
      </rPr>
      <t xml:space="preserve"> </t>
    </r>
  </si>
  <si>
    <r>
      <rPr>
        <b/>
        <sz val="11"/>
        <rFont val="Calibri"/>
        <family val="2"/>
      </rPr>
      <t xml:space="preserve">Safety Net Lunch: </t>
    </r>
    <r>
      <rPr>
        <sz val="11"/>
        <rFont val="Calibri"/>
        <family val="2"/>
      </rPr>
      <t xml:space="preserve">$4.27 + $.08 + $.295 = </t>
    </r>
  </si>
  <si>
    <t>Step #2A</t>
  </si>
  <si>
    <r>
      <rPr>
        <b/>
        <sz val="11"/>
        <rFont val="Calibri"/>
        <family val="2"/>
      </rPr>
      <t>Non-Safety Net Lunch:</t>
    </r>
    <r>
      <rPr>
        <sz val="11"/>
        <rFont val="Calibri"/>
        <family val="2"/>
      </rPr>
      <t xml:space="preserve"> $4.43 + $.09 + $.30 =</t>
    </r>
    <r>
      <rPr>
        <i/>
        <sz val="11"/>
        <rFont val="Calibri"/>
        <family val="2"/>
      </rPr>
      <t xml:space="preserve"> </t>
    </r>
  </si>
  <si>
    <r>
      <rPr>
        <b/>
        <sz val="11"/>
        <rFont val="Calibri"/>
        <family val="2"/>
      </rPr>
      <t xml:space="preserve">Safety Net Lunch: </t>
    </r>
    <r>
      <rPr>
        <sz val="11"/>
        <rFont val="Calibri"/>
        <family val="2"/>
      </rPr>
      <t xml:space="preserve">$4.45 + $.09 + $.30 = </t>
    </r>
  </si>
  <si>
    <t>Step #2B</t>
  </si>
  <si>
    <t>Contract Meals</t>
  </si>
  <si>
    <t>Adult/Second Meals</t>
  </si>
  <si>
    <t>Total Dollar Amount of all USDA Donated Foods/Commodities, Processing, and DoD FFAVORS Received this Month:</t>
  </si>
  <si>
    <r>
      <rPr>
        <b/>
        <sz val="11"/>
        <rFont val="Calibri"/>
        <family val="2"/>
      </rPr>
      <t>Non-Safety Net Lunch:</t>
    </r>
    <r>
      <rPr>
        <sz val="11"/>
        <rFont val="Calibri"/>
        <family val="2"/>
      </rPr>
      <t xml:space="preserve"> $4.60 + $.09 + $.3050 =</t>
    </r>
    <r>
      <rPr>
        <i/>
        <sz val="11"/>
        <rFont val="Calibri"/>
        <family val="2"/>
      </rPr>
      <t xml:space="preserve"> </t>
    </r>
  </si>
  <si>
    <r>
      <rPr>
        <b/>
        <sz val="11"/>
        <rFont val="Calibri"/>
        <family val="2"/>
      </rPr>
      <t xml:space="preserve">Safety Net Lunch: </t>
    </r>
    <r>
      <rPr>
        <sz val="11"/>
        <rFont val="Calibri"/>
        <family val="2"/>
      </rPr>
      <t xml:space="preserve">$4.62 + $.09 + $.3050 = </t>
    </r>
  </si>
  <si>
    <r>
      <t xml:space="preserve">Fixed Price (Option A):  </t>
    </r>
    <r>
      <rPr>
        <i/>
        <sz val="11"/>
        <rFont val="Calibri"/>
        <family val="2"/>
      </rPr>
      <t>(refer to page 50 of contract)</t>
    </r>
  </si>
  <si>
    <r>
      <t xml:space="preserve">Cost Reimbursable: </t>
    </r>
    <r>
      <rPr>
        <i/>
        <sz val="11"/>
        <rFont val="Calibri"/>
        <family val="2"/>
      </rPr>
      <t>(refer to page 50 of contract)</t>
    </r>
  </si>
  <si>
    <t>Step #5A</t>
  </si>
  <si>
    <t>Step #5B</t>
  </si>
  <si>
    <t>Total Dollar Amount of all USDA Donated Foods/Commodities, Processing, and DoD FFAVORS Disclosed this Month:</t>
  </si>
  <si>
    <r>
      <t xml:space="preserve">Refer to the original contract between the SFA and the FSMC. This original contract will either be Fixed Price (Option A), Fixed Price (Option B), or Cost-Reimbursable. If Option B, do not fill out this form. Otherwise, indicate the type of contract by selecting the check box beside the correct option. </t>
    </r>
    <r>
      <rPr>
        <b/>
        <sz val="11"/>
        <color theme="1"/>
        <rFont val="Calibri"/>
        <family val="2"/>
        <scheme val="minor"/>
      </rPr>
      <t>DO NOT</t>
    </r>
    <r>
      <rPr>
        <sz val="11"/>
        <color theme="1"/>
        <rFont val="Calibri"/>
        <family val="2"/>
        <scheme val="minor"/>
      </rPr>
      <t xml:space="preserve"> check both. If you check both, simply unselect the incorrect check box and move on to </t>
    </r>
    <r>
      <rPr>
        <i/>
        <sz val="11"/>
        <color theme="1"/>
        <rFont val="Calibri"/>
        <family val="2"/>
        <scheme val="minor"/>
      </rPr>
      <t>Step #2</t>
    </r>
    <r>
      <rPr>
        <sz val="11"/>
        <color theme="1"/>
        <rFont val="Calibri"/>
        <family val="2"/>
        <scheme val="minor"/>
      </rPr>
      <t xml:space="preserve">.    </t>
    </r>
    <r>
      <rPr>
        <b/>
        <sz val="11"/>
        <color theme="1"/>
        <rFont val="Calibri"/>
        <family val="2"/>
        <scheme val="minor"/>
      </rPr>
      <t>Note:</t>
    </r>
    <r>
      <rPr>
        <sz val="11"/>
        <color theme="1"/>
        <rFont val="Calibri"/>
        <family val="2"/>
        <scheme val="minor"/>
      </rPr>
      <t xml:space="preserve"> No hybrid of any kind between these two types of contracts is allowable.</t>
    </r>
  </si>
  <si>
    <r>
      <t xml:space="preserve">Refer to school files to determine whether the SFA serves Safety Net Lunch or Non-Safety Net Lunch. This will be a factor in the nonprogram meal equivalency formula (the SFA's current free reimbursement rate for lunch + the current federally-determined performance-based rate + the current USDA Foods value).                                This formula will be calculated automatically once </t>
    </r>
    <r>
      <rPr>
        <i/>
        <sz val="11"/>
        <color theme="1"/>
        <rFont val="Calibri"/>
        <family val="2"/>
        <scheme val="minor"/>
      </rPr>
      <t>Step #2</t>
    </r>
    <r>
      <rPr>
        <sz val="11"/>
        <color theme="1"/>
        <rFont val="Calibri"/>
        <family val="2"/>
        <scheme val="minor"/>
      </rPr>
      <t xml:space="preserve"> is complete. Indicate the type of lunch by selecting the check box beside the correct option.                                                             </t>
    </r>
    <r>
      <rPr>
        <b/>
        <sz val="11"/>
        <color theme="1"/>
        <rFont val="Calibri"/>
        <family val="2"/>
        <scheme val="minor"/>
      </rPr>
      <t xml:space="preserve">DO NOT </t>
    </r>
    <r>
      <rPr>
        <sz val="11"/>
        <color theme="1"/>
        <rFont val="Calibri"/>
        <family val="2"/>
        <scheme val="minor"/>
      </rPr>
      <t xml:space="preserve">check both. If you check both, simply unselect the incorrect check box and move on to </t>
    </r>
    <r>
      <rPr>
        <i/>
        <sz val="11"/>
        <color theme="1"/>
        <rFont val="Calibri"/>
        <family val="2"/>
        <scheme val="minor"/>
      </rPr>
      <t>Step #3</t>
    </r>
    <r>
      <rPr>
        <sz val="11"/>
        <color theme="1"/>
        <rFont val="Calibri"/>
        <family val="2"/>
        <scheme val="minor"/>
      </rPr>
      <t xml:space="preserve">.                                                                                                                                               </t>
    </r>
    <r>
      <rPr>
        <b/>
        <sz val="11"/>
        <color theme="1"/>
        <rFont val="Calibri"/>
        <family val="2"/>
        <scheme val="minor"/>
      </rPr>
      <t>Note</t>
    </r>
    <r>
      <rPr>
        <sz val="11"/>
        <color theme="1"/>
        <rFont val="Calibri"/>
        <family val="2"/>
        <scheme val="minor"/>
      </rPr>
      <t xml:space="preserve">: </t>
    </r>
    <r>
      <rPr>
        <i/>
        <sz val="11"/>
        <color theme="1"/>
        <rFont val="Calibri"/>
        <family val="2"/>
        <scheme val="minor"/>
      </rPr>
      <t>Step #2</t>
    </r>
    <r>
      <rPr>
        <sz val="11"/>
        <color theme="1"/>
        <rFont val="Calibri"/>
        <family val="2"/>
        <scheme val="minor"/>
      </rPr>
      <t xml:space="preserve"> is divided into </t>
    </r>
    <r>
      <rPr>
        <i/>
        <sz val="11"/>
        <color theme="1"/>
        <rFont val="Calibri"/>
        <family val="2"/>
        <scheme val="minor"/>
      </rPr>
      <t>Step #2A</t>
    </r>
    <r>
      <rPr>
        <sz val="11"/>
        <color theme="1"/>
        <rFont val="Calibri"/>
        <family val="2"/>
        <scheme val="minor"/>
      </rPr>
      <t xml:space="preserve"> and </t>
    </r>
    <r>
      <rPr>
        <i/>
        <sz val="11"/>
        <color theme="1"/>
        <rFont val="Calibri"/>
        <family val="2"/>
        <scheme val="minor"/>
      </rPr>
      <t>Step #2B</t>
    </r>
    <r>
      <rPr>
        <sz val="11"/>
        <color theme="1"/>
        <rFont val="Calibri"/>
        <family val="2"/>
        <scheme val="minor"/>
      </rPr>
      <t xml:space="preserve"> starting in the 24-25 Meal Calculator tab. For </t>
    </r>
    <r>
      <rPr>
        <i/>
        <sz val="11"/>
        <color theme="1"/>
        <rFont val="Calibri"/>
        <family val="2"/>
        <scheme val="minor"/>
      </rPr>
      <t>Step #2B</t>
    </r>
    <r>
      <rPr>
        <sz val="11"/>
        <color theme="1"/>
        <rFont val="Calibri"/>
        <family val="2"/>
        <scheme val="minor"/>
      </rPr>
      <t xml:space="preserve">, refer to the original contract between the SFA and the FSMC. This original contract will have a date that the contract began, such as July 1, 20__.  Indicate the beginning year of the contract by selecting the check box beside the correct option. </t>
    </r>
    <r>
      <rPr>
        <b/>
        <sz val="11"/>
        <color theme="1"/>
        <rFont val="Calibri"/>
        <family val="2"/>
        <scheme val="minor"/>
      </rPr>
      <t xml:space="preserve">DO NOT </t>
    </r>
    <r>
      <rPr>
        <sz val="11"/>
        <color theme="1"/>
        <rFont val="Calibri"/>
        <family val="2"/>
        <scheme val="minor"/>
      </rPr>
      <t xml:space="preserve">check both. If you check both, simply unselect the incorrect check box and move on to </t>
    </r>
    <r>
      <rPr>
        <i/>
        <sz val="11"/>
        <color theme="1"/>
        <rFont val="Calibri"/>
        <family val="2"/>
        <scheme val="minor"/>
      </rPr>
      <t>Step #3</t>
    </r>
    <r>
      <rPr>
        <sz val="11"/>
        <color theme="1"/>
        <rFont val="Calibri"/>
        <family val="2"/>
        <scheme val="minor"/>
      </rPr>
      <t>.</t>
    </r>
  </si>
  <si>
    <r>
      <t xml:space="preserve">Depending on which contract type was selected in </t>
    </r>
    <r>
      <rPr>
        <i/>
        <sz val="11"/>
        <color theme="1"/>
        <rFont val="Calibri"/>
        <family val="2"/>
        <scheme val="minor"/>
      </rPr>
      <t>Step #1</t>
    </r>
    <r>
      <rPr>
        <sz val="11"/>
        <color theme="1"/>
        <rFont val="Calibri"/>
        <family val="2"/>
        <scheme val="minor"/>
      </rPr>
      <t xml:space="preserve">, either the Fixed Price per Meal fields will highlight as yellow and the Cost-Reimbursable Administrative Fee and Management Fee fields as black, or the opposite will occur. A field highlighted as yellow indicates it must be filled out, while a field highlighted as black indicates it should </t>
    </r>
    <r>
      <rPr>
        <b/>
        <sz val="11"/>
        <color theme="1"/>
        <rFont val="Calibri"/>
        <family val="2"/>
        <scheme val="minor"/>
      </rPr>
      <t>NOT</t>
    </r>
    <r>
      <rPr>
        <sz val="11"/>
        <color theme="1"/>
        <rFont val="Calibri"/>
        <family val="2"/>
        <scheme val="minor"/>
      </rPr>
      <t xml:space="preserve"> be filled out. Any attempt to type in a black field will pop up as an error that cannot be completed. This is to ensure that all </t>
    </r>
    <r>
      <rPr>
        <b/>
        <sz val="11"/>
        <color theme="1"/>
        <rFont val="Calibri"/>
        <family val="2"/>
        <scheme val="minor"/>
      </rPr>
      <t>visibly</t>
    </r>
    <r>
      <rPr>
        <sz val="11"/>
        <color theme="1"/>
        <rFont val="Calibri"/>
        <family val="2"/>
        <scheme val="minor"/>
      </rPr>
      <t xml:space="preserve"> filled-out fields are the </t>
    </r>
    <r>
      <rPr>
        <b/>
        <sz val="11"/>
        <color theme="1"/>
        <rFont val="Calibri"/>
        <family val="2"/>
        <scheme val="minor"/>
      </rPr>
      <t>only</t>
    </r>
    <r>
      <rPr>
        <sz val="11"/>
        <color theme="1"/>
        <rFont val="Calibri"/>
        <family val="2"/>
        <scheme val="minor"/>
      </rPr>
      <t xml:space="preserve"> fields that have been filled out, so readers of the form will not have to worry about hidden calculations. Double-click the yellow fields to be able to type within them. Ensure that your typed amounts match the correct Fixed Price per Meals or Administrative Fees and Management Fees, as agreed upon in the original contract and as adjusted in any further contract renewal years according to the Consumer Price Index (CPI).</t>
    </r>
  </si>
  <si>
    <r>
      <t xml:space="preserve">Double-click the Sales/Revenue fields to type within them. Refer to the SFA's Point-of-Sale or other meal counting system to ensure amounts were entered into this form accurately. If this is a Fixed Price contract, double-click the Total USDA Donated Foods/Commodities highlighted field to type within it. Refer to the SFA's USDA Donated Foods/Commodity reports to determine this amount. </t>
    </r>
    <r>
      <rPr>
        <b/>
        <sz val="11"/>
        <color theme="1"/>
        <rFont val="Calibri"/>
        <family val="2"/>
        <scheme val="minor"/>
      </rPr>
      <t>Note</t>
    </r>
    <r>
      <rPr>
        <sz val="11"/>
        <color theme="1"/>
        <rFont val="Calibri"/>
        <family val="2"/>
        <scheme val="minor"/>
      </rPr>
      <t xml:space="preserve">: A la carte sales consist of any nonprogram foods cash sales. A la carte must be individual items sales, not meal sales. See </t>
    </r>
    <r>
      <rPr>
        <i/>
        <sz val="11"/>
        <color theme="1"/>
        <rFont val="Calibri"/>
        <family val="2"/>
        <scheme val="minor"/>
      </rPr>
      <t>Step #4</t>
    </r>
    <r>
      <rPr>
        <sz val="11"/>
        <color theme="1"/>
        <rFont val="Calibri"/>
        <family val="2"/>
        <scheme val="minor"/>
      </rPr>
      <t xml:space="preserve"> for details on Adult Meals and Second Meals.
</t>
    </r>
    <r>
      <rPr>
        <b/>
        <sz val="11"/>
        <color theme="1"/>
        <rFont val="Calibri"/>
        <family val="2"/>
        <scheme val="minor"/>
      </rPr>
      <t>Note:</t>
    </r>
    <r>
      <rPr>
        <sz val="11"/>
        <color theme="1"/>
        <rFont val="Calibri"/>
        <family val="2"/>
        <scheme val="minor"/>
      </rPr>
      <t xml:space="preserve"> </t>
    </r>
    <r>
      <rPr>
        <i/>
        <sz val="11"/>
        <color theme="1"/>
        <rFont val="Calibri"/>
        <family val="2"/>
        <scheme val="minor"/>
      </rPr>
      <t>Step #5</t>
    </r>
    <r>
      <rPr>
        <sz val="11"/>
        <color theme="1"/>
        <rFont val="Calibri"/>
        <family val="2"/>
        <scheme val="minor"/>
      </rPr>
      <t xml:space="preserve"> is divided into </t>
    </r>
    <r>
      <rPr>
        <i/>
        <sz val="11"/>
        <color theme="1"/>
        <rFont val="Calibri"/>
        <family val="2"/>
        <scheme val="minor"/>
      </rPr>
      <t>Step #5A</t>
    </r>
    <r>
      <rPr>
        <sz val="11"/>
        <color theme="1"/>
        <rFont val="Calibri"/>
        <family val="2"/>
        <scheme val="minor"/>
      </rPr>
      <t xml:space="preserve"> and </t>
    </r>
    <r>
      <rPr>
        <i/>
        <sz val="11"/>
        <color theme="1"/>
        <rFont val="Calibri"/>
        <family val="2"/>
        <scheme val="minor"/>
      </rPr>
      <t>Step #5B</t>
    </r>
    <r>
      <rPr>
        <sz val="11"/>
        <color theme="1"/>
        <rFont val="Calibri"/>
        <family val="2"/>
        <scheme val="minor"/>
      </rPr>
      <t xml:space="preserve"> starting in the 25-26 Meal Calculator tab. For </t>
    </r>
    <r>
      <rPr>
        <i/>
        <sz val="11"/>
        <color theme="1"/>
        <rFont val="Calibri"/>
        <family val="2"/>
        <scheme val="minor"/>
      </rPr>
      <t>Step #5B</t>
    </r>
    <r>
      <rPr>
        <sz val="11"/>
        <color theme="1"/>
        <rFont val="Calibri"/>
        <family val="2"/>
        <scheme val="minor"/>
      </rPr>
      <t>, if this is a Fixed Price contract, double-click the Total USDA Donated Foods/Commodities Received highlighted field to type within it (this amount will affect the invoice total at the bottom). If this is a Cost-Reimbursable amount, double-click the Total USDA Donated Foods/Commodities Disclosed highlighted field to type within it (this amount will not affect the invoice total; it is just a disclosure). Refer to the SFA's USDA Donated Foods/Commodity reports to determine these amounts you type.</t>
    </r>
  </si>
  <si>
    <t>For additional guidance on FSMC invoice totaling regarding meal counts and a la carte sales,                                                                                                                                                                                  please refer to USDA Guidance for School Food Authorities on our website, or contact the Nutrition Services office at 501-324-9502.</t>
  </si>
  <si>
    <r>
      <rPr>
        <b/>
        <u/>
        <sz val="11"/>
        <color theme="1"/>
        <rFont val="Calibri"/>
        <family val="2"/>
        <scheme val="minor"/>
      </rPr>
      <t>General Instructions:</t>
    </r>
    <r>
      <rPr>
        <b/>
        <sz val="11"/>
        <color theme="1"/>
        <rFont val="Calibri"/>
        <family val="2"/>
        <scheme val="minor"/>
      </rPr>
      <t xml:space="preserve"> </t>
    </r>
    <r>
      <rPr>
        <b/>
        <sz val="14"/>
        <color rgb="FFFF0000"/>
        <rFont val="Calibri"/>
        <family val="2"/>
        <scheme val="minor"/>
      </rPr>
      <t>WHEN OPENING THIS DOCUMENT, CLICK TO ENABLE EDITING/CONTENT, THEN HIT CONTINUE ON THE POP-UP BOX.       SELECT THE DESIRED SCHOOL YEAR TAB AT THE BOTTOM OF THE WORKBOOK.</t>
    </r>
    <r>
      <rPr>
        <b/>
        <sz val="16"/>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Use this form as a means to calculate the total cost that should be listed on an FSMC invoice for meal rates/fees in just five simple steps.                                                                                     Fields must be filled out depending on the type of original contract between the SFA and FSMC, as well as the rates or fees listed in said contract.                                                                                                                                                                                                                  </t>
    </r>
    <r>
      <rPr>
        <i/>
        <sz val="11"/>
        <color theme="1"/>
        <rFont val="Calibri"/>
        <family val="2"/>
        <scheme val="minor"/>
      </rPr>
      <t xml:space="preserve">(If any portion of this form becomes altered in its formulas or unprotected, redownload this original copy, otherwise amounts may be totaled incorrectly.                                                                     It is good practice </t>
    </r>
    <r>
      <rPr>
        <b/>
        <i/>
        <sz val="11"/>
        <color theme="1"/>
        <rFont val="Calibri"/>
        <family val="2"/>
        <scheme val="minor"/>
      </rPr>
      <t>never</t>
    </r>
    <r>
      <rPr>
        <i/>
        <sz val="11"/>
        <color theme="1"/>
        <rFont val="Calibri"/>
        <family val="2"/>
        <scheme val="minor"/>
      </rPr>
      <t xml:space="preserve"> to accept scanned/printed versions of this form or versions with handwritten calculations or corrections, as amounts also may be totaled incorrectly.)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</si>
</sst>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0000"/>
    <numFmt numFmtId="166" formatCode="&quot;$&quot;#,##0.000"/>
  </numFmts>
  <fonts count="33">
    <font>
      <sz val="11"/>
      <color theme="1"/>
      <name val="Calibri"/>
      <family val="2"/>
      <scheme val="minor"/>
    </font>
    <font>
      <sz val="11"/>
      <color theme="1"/>
      <name val="Calibri"/>
      <family val="2"/>
      <scheme val="minor"/>
    </font>
    <font>
      <i/>
      <sz val="14"/>
      <name val="Calibri"/>
      <family val="2"/>
    </font>
    <font>
      <b/>
      <sz val="20"/>
      <name val="Calibri"/>
      <family val="2"/>
    </font>
    <font>
      <i/>
      <sz val="11"/>
      <name val="Calibri"/>
      <family val="2"/>
    </font>
    <font>
      <b/>
      <sz val="12"/>
      <name val="Calibri"/>
      <family val="2"/>
    </font>
    <font>
      <b/>
      <i/>
      <sz val="12"/>
      <name val="Calibri"/>
      <family val="2"/>
    </font>
    <font>
      <sz val="10"/>
      <name val="Calibri"/>
      <family val="2"/>
    </font>
    <font>
      <sz val="11"/>
      <name val="Calibri"/>
      <family val="2"/>
    </font>
    <font>
      <b/>
      <sz val="14"/>
      <name val="Calibri"/>
      <family val="2"/>
    </font>
    <font>
      <b/>
      <sz val="11"/>
      <name val="Calibri"/>
      <family val="2"/>
    </font>
    <font>
      <b/>
      <sz val="10"/>
      <name val="Calibri"/>
      <family val="2"/>
    </font>
    <font>
      <sz val="12"/>
      <color rgb="FF212529"/>
      <name val="Muli"/>
    </font>
    <font>
      <b/>
      <sz val="12"/>
      <color rgb="FF212529"/>
      <name val="Muli"/>
    </font>
    <font>
      <i/>
      <sz val="12"/>
      <name val="Calibri"/>
      <family val="2"/>
    </font>
    <font>
      <sz val="8"/>
      <name val="Calibri"/>
      <family val="2"/>
    </font>
    <font>
      <sz val="8"/>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b/>
      <u/>
      <sz val="8"/>
      <color theme="1"/>
      <name val="Calibri"/>
      <family val="2"/>
      <scheme val="minor"/>
    </font>
    <font>
      <b/>
      <sz val="10"/>
      <color theme="1"/>
      <name val="Calibri"/>
      <family val="2"/>
      <scheme val="minor"/>
    </font>
    <font>
      <b/>
      <u/>
      <sz val="18"/>
      <color theme="1"/>
      <name val="Calibri"/>
      <family val="2"/>
      <scheme val="minor"/>
    </font>
    <font>
      <i/>
      <sz val="11"/>
      <color theme="1"/>
      <name val="Calibri"/>
      <family val="2"/>
      <scheme val="minor"/>
    </font>
    <font>
      <i/>
      <sz val="16"/>
      <color theme="1"/>
      <name val="Calibri"/>
      <family val="2"/>
      <scheme val="minor"/>
    </font>
    <font>
      <b/>
      <i/>
      <sz val="11"/>
      <color theme="1"/>
      <name val="Calibri"/>
      <family val="2"/>
      <scheme val="minor"/>
    </font>
    <font>
      <b/>
      <sz val="18"/>
      <color theme="1"/>
      <name val="Calibri"/>
      <family val="2"/>
      <scheme val="minor"/>
    </font>
    <font>
      <b/>
      <sz val="16"/>
      <color theme="1"/>
      <name val="Calibri"/>
      <family val="2"/>
      <scheme val="minor"/>
    </font>
    <font>
      <b/>
      <sz val="14"/>
      <color rgb="FFFF0000"/>
      <name val="Calibri"/>
      <family val="2"/>
      <scheme val="minor"/>
    </font>
    <font>
      <b/>
      <sz val="18"/>
      <name val="Calibri"/>
      <family val="2"/>
    </font>
    <font>
      <b/>
      <i/>
      <sz val="11"/>
      <color rgb="FFFFFF00"/>
      <name val="Calibri"/>
      <family val="2"/>
    </font>
    <font>
      <sz val="11"/>
      <color rgb="FFFFFF00"/>
      <name val="Calibri"/>
      <family val="2"/>
    </font>
    <font>
      <b/>
      <i/>
      <sz val="12"/>
      <color rgb="FFFFFF00"/>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6C1FF"/>
        <bgColor indexed="64"/>
      </patternFill>
    </fill>
    <fill>
      <patternFill patternType="solid">
        <fgColor theme="9" tint="0.39997558519241921"/>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0" fontId="2" fillId="0" borderId="0" xfId="0" applyFont="1" applyAlignment="1">
      <alignment vertical="center"/>
    </xf>
    <xf numFmtId="0" fontId="2" fillId="0" borderId="0" xfId="0" applyFont="1"/>
    <xf numFmtId="0" fontId="8" fillId="0" borderId="3" xfId="0" applyFont="1" applyBorder="1" applyAlignment="1">
      <alignment horizontal="left"/>
    </xf>
    <xf numFmtId="0" fontId="5" fillId="2" borderId="3" xfId="0" applyFont="1" applyFill="1" applyBorder="1" applyAlignment="1">
      <alignment horizontal="left"/>
    </xf>
    <xf numFmtId="0" fontId="13" fillId="6" borderId="0" xfId="0" applyFont="1" applyFill="1" applyAlignment="1">
      <alignment vertical="center" wrapText="1"/>
    </xf>
    <xf numFmtId="0" fontId="12" fillId="6"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xf>
    <xf numFmtId="0" fontId="8" fillId="0" borderId="3" xfId="0" applyFont="1" applyBorder="1"/>
    <xf numFmtId="0" fontId="5" fillId="2" borderId="3" xfId="0" applyFont="1" applyFill="1" applyBorder="1"/>
    <xf numFmtId="0" fontId="13" fillId="6" borderId="0" xfId="0" applyFont="1" applyFill="1" applyAlignment="1">
      <alignment horizontal="center" vertical="center" wrapText="1"/>
    </xf>
    <xf numFmtId="0" fontId="10" fillId="0" borderId="0" xfId="0" applyFont="1" applyAlignment="1">
      <alignment horizontal="right" vertical="center" wrapText="1"/>
    </xf>
    <xf numFmtId="3" fontId="10" fillId="0" borderId="0" xfId="1" applyNumberFormat="1" applyFont="1" applyFill="1" applyBorder="1" applyAlignment="1" applyProtection="1">
      <alignment horizontal="right" vertical="center"/>
    </xf>
    <xf numFmtId="0" fontId="5" fillId="0" borderId="0" xfId="0" applyFont="1" applyAlignment="1">
      <alignment horizontal="right" vertical="center" wrapText="1"/>
    </xf>
    <xf numFmtId="3" fontId="5" fillId="0" borderId="0" xfId="1" applyNumberFormat="1" applyFont="1" applyFill="1" applyBorder="1" applyAlignment="1" applyProtection="1">
      <alignment horizontal="right" vertical="center"/>
    </xf>
    <xf numFmtId="164" fontId="8" fillId="0" borderId="0" xfId="2" applyNumberFormat="1" applyFont="1" applyFill="1" applyBorder="1" applyProtection="1"/>
    <xf numFmtId="44" fontId="8" fillId="0" borderId="0" xfId="2" applyFont="1" applyFill="1" applyBorder="1" applyProtection="1"/>
    <xf numFmtId="164" fontId="10" fillId="0" borderId="0" xfId="2" applyNumberFormat="1" applyFont="1" applyFill="1" applyBorder="1" applyProtection="1"/>
    <xf numFmtId="0" fontId="9" fillId="0" borderId="0" xfId="0" applyFont="1"/>
    <xf numFmtId="0" fontId="4" fillId="0" borderId="0" xfId="0" applyFont="1" applyAlignment="1">
      <alignment horizontal="left"/>
    </xf>
    <xf numFmtId="0" fontId="3" fillId="0" borderId="0" xfId="0" applyFont="1" applyAlignment="1">
      <alignment horizontal="center" vertical="center"/>
    </xf>
    <xf numFmtId="0" fontId="10" fillId="0" borderId="0" xfId="0" applyFont="1" applyAlignment="1">
      <alignment horizontal="center"/>
    </xf>
    <xf numFmtId="0" fontId="11" fillId="0" borderId="0" xfId="0" applyFont="1"/>
    <xf numFmtId="49" fontId="5" fillId="0" borderId="0" xfId="0" applyNumberFormat="1" applyFont="1" applyAlignment="1">
      <alignment horizontal="center"/>
    </xf>
    <xf numFmtId="49" fontId="8" fillId="0" borderId="0" xfId="0" applyNumberFormat="1" applyFont="1" applyAlignment="1">
      <alignment horizontal="center"/>
    </xf>
    <xf numFmtId="0" fontId="10" fillId="0" borderId="0" xfId="0" applyFont="1" applyAlignment="1">
      <alignment horizontal="left" indent="2"/>
    </xf>
    <xf numFmtId="164" fontId="8" fillId="0" borderId="0" xfId="2" applyNumberFormat="1" applyFont="1" applyFill="1" applyBorder="1" applyProtection="1">
      <protection locked="0"/>
    </xf>
    <xf numFmtId="0" fontId="8" fillId="0" borderId="0" xfId="0" applyFont="1" applyAlignment="1">
      <alignment horizontal="left" indent="4"/>
    </xf>
    <xf numFmtId="0" fontId="10" fillId="0" borderId="0" xfId="0" applyFont="1" applyAlignment="1" applyProtection="1">
      <alignment horizontal="left" indent="2"/>
      <protection locked="0"/>
    </xf>
    <xf numFmtId="0" fontId="5" fillId="0" borderId="0" xfId="0" applyFont="1" applyAlignment="1">
      <alignment horizontal="right"/>
    </xf>
    <xf numFmtId="0" fontId="8" fillId="0" borderId="0" xfId="0" applyFont="1" applyAlignment="1">
      <alignment horizontal="left" indent="3"/>
    </xf>
    <xf numFmtId="0" fontId="8" fillId="0" borderId="0" xfId="0" applyFont="1"/>
    <xf numFmtId="164" fontId="10" fillId="0" borderId="0" xfId="0" applyNumberFormat="1" applyFont="1"/>
    <xf numFmtId="0" fontId="10" fillId="0" borderId="0" xfId="0" applyFont="1" applyAlignment="1">
      <alignment horizontal="right"/>
    </xf>
    <xf numFmtId="164" fontId="5" fillId="0" borderId="0" xfId="0" applyNumberFormat="1" applyFont="1"/>
    <xf numFmtId="164" fontId="8" fillId="4" borderId="3" xfId="2" applyNumberFormat="1" applyFont="1" applyFill="1" applyBorder="1" applyAlignment="1" applyProtection="1">
      <alignment vertical="center"/>
      <protection locked="0"/>
    </xf>
    <xf numFmtId="2" fontId="8" fillId="0" borderId="3" xfId="0" applyNumberFormat="1" applyFont="1" applyBorder="1" applyAlignment="1">
      <alignment horizontal="right" vertical="center" wrapText="1"/>
    </xf>
    <xf numFmtId="164" fontId="10" fillId="0" borderId="3" xfId="2" applyNumberFormat="1" applyFont="1" applyBorder="1" applyAlignment="1">
      <alignment horizontal="right"/>
    </xf>
    <xf numFmtId="164" fontId="10" fillId="0" borderId="3" xfId="1" applyNumberFormat="1" applyFont="1" applyFill="1" applyBorder="1" applyAlignment="1" applyProtection="1">
      <alignment horizontal="right" vertical="center"/>
    </xf>
    <xf numFmtId="164" fontId="15" fillId="0" borderId="3" xfId="2" applyNumberFormat="1" applyFont="1" applyFill="1" applyBorder="1" applyAlignment="1" applyProtection="1">
      <alignment vertical="center"/>
    </xf>
    <xf numFmtId="164" fontId="6" fillId="5" borderId="3" xfId="2" applyNumberFormat="1" applyFont="1" applyFill="1" applyBorder="1" applyAlignment="1" applyProtection="1">
      <alignment horizontal="center" vertical="center" wrapText="1"/>
    </xf>
    <xf numFmtId="0" fontId="21" fillId="0" borderId="0" xfId="0" applyFont="1" applyAlignment="1">
      <alignment vertical="center" textRotation="90"/>
    </xf>
    <xf numFmtId="0" fontId="19" fillId="0" borderId="0" xfId="0" applyFont="1" applyAlignment="1">
      <alignment vertical="center"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vertical="center"/>
    </xf>
    <xf numFmtId="165" fontId="8" fillId="0" borderId="3" xfId="2" applyNumberFormat="1" applyFont="1" applyBorder="1" applyAlignment="1" applyProtection="1">
      <protection locked="0"/>
    </xf>
    <xf numFmtId="165" fontId="8" fillId="0" borderId="3" xfId="2" applyNumberFormat="1" applyFont="1" applyBorder="1" applyAlignment="1" applyProtection="1">
      <alignment horizontal="right"/>
    </xf>
    <xf numFmtId="165" fontId="8" fillId="5" borderId="3" xfId="0" applyNumberFormat="1" applyFont="1" applyFill="1" applyBorder="1"/>
    <xf numFmtId="165" fontId="8" fillId="0" borderId="3" xfId="1" applyNumberFormat="1" applyFont="1" applyFill="1" applyBorder="1" applyAlignment="1" applyProtection="1">
      <alignment vertical="center"/>
    </xf>
    <xf numFmtId="0" fontId="8" fillId="0" borderId="4" xfId="0" applyFont="1" applyBorder="1"/>
    <xf numFmtId="164" fontId="8" fillId="4" borderId="4" xfId="2" applyNumberFormat="1" applyFont="1" applyFill="1" applyBorder="1" applyAlignment="1" applyProtection="1">
      <alignment vertical="center"/>
      <protection locked="0"/>
    </xf>
    <xf numFmtId="164" fontId="15" fillId="0" borderId="4" xfId="2" applyNumberFormat="1" applyFont="1" applyFill="1" applyBorder="1" applyAlignment="1" applyProtection="1">
      <alignment vertical="center"/>
    </xf>
    <xf numFmtId="164" fontId="32" fillId="3" borderId="3" xfId="2" applyNumberFormat="1" applyFont="1" applyFill="1" applyBorder="1" applyAlignment="1" applyProtection="1">
      <alignment horizontal="right" vertical="center" wrapText="1"/>
      <protection locked="0"/>
    </xf>
    <xf numFmtId="164" fontId="30" fillId="3" borderId="3" xfId="2" applyNumberFormat="1" applyFont="1" applyFill="1" applyBorder="1" applyAlignment="1" applyProtection="1">
      <alignment horizontal="center"/>
      <protection locked="0"/>
    </xf>
    <xf numFmtId="164" fontId="31" fillId="3" borderId="3" xfId="2" applyNumberFormat="1" applyFont="1" applyFill="1" applyBorder="1" applyAlignment="1" applyProtection="1">
      <alignment horizontal="center"/>
      <protection locked="0"/>
    </xf>
    <xf numFmtId="164" fontId="8" fillId="5" borderId="3" xfId="2" applyNumberFormat="1" applyFont="1" applyFill="1" applyBorder="1" applyAlignment="1" applyProtection="1">
      <alignment vertical="center"/>
      <protection locked="0"/>
    </xf>
    <xf numFmtId="164" fontId="32" fillId="3" borderId="3" xfId="2" applyNumberFormat="1" applyFont="1" applyFill="1" applyBorder="1" applyAlignment="1" applyProtection="1">
      <alignment horizontal="center" vertical="center" wrapText="1"/>
      <protection locked="0"/>
    </xf>
    <xf numFmtId="0" fontId="2" fillId="8" borderId="0" xfId="0" applyFont="1" applyFill="1" applyAlignment="1">
      <alignment vertical="center"/>
    </xf>
    <xf numFmtId="166" fontId="6" fillId="5" borderId="3" xfId="2" applyNumberFormat="1" applyFont="1" applyFill="1" applyBorder="1" applyAlignment="1" applyProtection="1">
      <alignment horizontal="center" vertical="center" wrapText="1"/>
    </xf>
    <xf numFmtId="0" fontId="2" fillId="9" borderId="0" xfId="0" applyFont="1" applyFill="1" applyAlignment="1">
      <alignment vertical="center"/>
    </xf>
    <xf numFmtId="0" fontId="2" fillId="10" borderId="0" xfId="0" applyFont="1" applyFill="1" applyAlignment="1">
      <alignment vertical="center"/>
    </xf>
    <xf numFmtId="0" fontId="2" fillId="11" borderId="0" xfId="0" applyFont="1" applyFill="1" applyAlignment="1">
      <alignment vertical="center"/>
    </xf>
    <xf numFmtId="166" fontId="15" fillId="0" borderId="3" xfId="2" applyNumberFormat="1" applyFont="1" applyFill="1" applyBorder="1" applyAlignment="1" applyProtection="1">
      <alignment vertical="center"/>
    </xf>
    <xf numFmtId="166" fontId="15" fillId="0" borderId="4" xfId="2" applyNumberFormat="1" applyFont="1" applyFill="1" applyBorder="1" applyAlignment="1" applyProtection="1">
      <alignment vertical="center"/>
    </xf>
    <xf numFmtId="0" fontId="2" fillId="12" borderId="0" xfId="0" applyFont="1" applyFill="1" applyAlignment="1">
      <alignment vertical="center"/>
    </xf>
    <xf numFmtId="0" fontId="26"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49" fontId="24" fillId="7" borderId="19" xfId="0" applyNumberFormat="1" applyFont="1" applyFill="1" applyBorder="1" applyAlignment="1">
      <alignment horizontal="center" vertical="center"/>
    </xf>
    <xf numFmtId="49" fontId="24" fillId="7" borderId="20" xfId="0" applyNumberFormat="1" applyFont="1" applyFill="1" applyBorder="1" applyAlignment="1">
      <alignment horizontal="center" vertical="center"/>
    </xf>
    <xf numFmtId="49" fontId="24" fillId="7" borderId="21" xfId="0" applyNumberFormat="1"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Alignment="1">
      <alignment horizontal="center" vertical="center" wrapText="1"/>
    </xf>
    <xf numFmtId="0" fontId="23" fillId="0" borderId="12"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49" fontId="24" fillId="8" borderId="19" xfId="0" applyNumberFormat="1" applyFont="1" applyFill="1" applyBorder="1" applyAlignment="1">
      <alignment horizontal="center" vertical="center"/>
    </xf>
    <xf numFmtId="49" fontId="24" fillId="8" borderId="20" xfId="0" applyNumberFormat="1" applyFont="1" applyFill="1" applyBorder="1" applyAlignment="1">
      <alignment horizontal="center" vertical="center"/>
    </xf>
    <xf numFmtId="49" fontId="24" fillId="8" borderId="21" xfId="0" applyNumberFormat="1" applyFont="1" applyFill="1" applyBorder="1" applyAlignment="1">
      <alignment horizontal="center" vertical="center"/>
    </xf>
    <xf numFmtId="49" fontId="24" fillId="9" borderId="19" xfId="0" applyNumberFormat="1" applyFont="1" applyFill="1" applyBorder="1" applyAlignment="1">
      <alignment horizontal="center" vertical="center"/>
    </xf>
    <xf numFmtId="49" fontId="24" fillId="9" borderId="20" xfId="0" applyNumberFormat="1" applyFont="1" applyFill="1" applyBorder="1" applyAlignment="1">
      <alignment horizontal="center" vertical="center"/>
    </xf>
    <xf numFmtId="49" fontId="24" fillId="9" borderId="21" xfId="0" applyNumberFormat="1" applyFont="1" applyFill="1" applyBorder="1" applyAlignment="1">
      <alignment horizontal="center" vertical="center"/>
    </xf>
    <xf numFmtId="49" fontId="24" fillId="10" borderId="19" xfId="0" applyNumberFormat="1" applyFont="1" applyFill="1" applyBorder="1" applyAlignment="1">
      <alignment horizontal="center" vertical="center"/>
    </xf>
    <xf numFmtId="49" fontId="24" fillId="10" borderId="20" xfId="0" applyNumberFormat="1" applyFont="1" applyFill="1" applyBorder="1" applyAlignment="1">
      <alignment horizontal="center" vertical="center"/>
    </xf>
    <xf numFmtId="49" fontId="24" fillId="10" borderId="21" xfId="0" applyNumberFormat="1" applyFont="1" applyFill="1" applyBorder="1" applyAlignment="1">
      <alignment horizontal="center" vertical="center"/>
    </xf>
    <xf numFmtId="49" fontId="24" fillId="11" borderId="19" xfId="0" applyNumberFormat="1" applyFont="1" applyFill="1" applyBorder="1" applyAlignment="1">
      <alignment horizontal="center" vertical="center"/>
    </xf>
    <xf numFmtId="49" fontId="24" fillId="11" borderId="20" xfId="0" applyNumberFormat="1" applyFont="1" applyFill="1" applyBorder="1" applyAlignment="1">
      <alignment horizontal="center" vertical="center"/>
    </xf>
    <xf numFmtId="49" fontId="24" fillId="11" borderId="21" xfId="0" applyNumberFormat="1" applyFont="1" applyFill="1" applyBorder="1" applyAlignment="1">
      <alignment horizontal="center" vertical="center"/>
    </xf>
    <xf numFmtId="0" fontId="4" fillId="0" borderId="3" xfId="0" applyFont="1" applyBorder="1" applyAlignment="1">
      <alignment horizont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2" fillId="7" borderId="7" xfId="0" applyFont="1" applyFill="1" applyBorder="1" applyAlignment="1">
      <alignment horizontal="center" vertical="center"/>
    </xf>
    <xf numFmtId="0" fontId="3" fillId="0" borderId="3" xfId="0"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14" fillId="0" borderId="3" xfId="0" applyFont="1" applyBorder="1" applyAlignment="1">
      <alignment horizontal="center" vertical="center" wrapText="1"/>
    </xf>
    <xf numFmtId="164" fontId="7" fillId="0" borderId="3" xfId="0" applyNumberFormat="1" applyFont="1" applyBorder="1" applyAlignment="1">
      <alignment horizontal="center" wrapText="1"/>
    </xf>
    <xf numFmtId="0" fontId="8" fillId="0" borderId="3" xfId="0" applyFont="1" applyBorder="1" applyAlignment="1">
      <alignment horizontal="center"/>
    </xf>
    <xf numFmtId="0" fontId="14" fillId="2" borderId="3" xfId="0" applyFont="1" applyFill="1" applyBorder="1" applyAlignment="1">
      <alignment horizontal="center" vertical="center" wrapText="1"/>
    </xf>
    <xf numFmtId="0" fontId="9" fillId="2" borderId="3" xfId="0" applyFont="1" applyFill="1" applyBorder="1" applyAlignment="1">
      <alignment horizontal="center"/>
    </xf>
    <xf numFmtId="164" fontId="8" fillId="0" borderId="3" xfId="2" applyNumberFormat="1" applyFont="1" applyBorder="1" applyAlignment="1">
      <alignment horizontal="left" vertical="center" wrapText="1"/>
    </xf>
    <xf numFmtId="165" fontId="8" fillId="0" borderId="3" xfId="2" applyNumberFormat="1" applyFont="1" applyBorder="1" applyAlignment="1" applyProtection="1">
      <alignment horizontal="right" vertical="center"/>
      <protection locked="0"/>
    </xf>
    <xf numFmtId="164" fontId="8" fillId="0" borderId="3" xfId="2" applyNumberFormat="1" applyFont="1" applyBorder="1" applyAlignment="1">
      <alignment horizontal="center"/>
    </xf>
    <xf numFmtId="164" fontId="8" fillId="2" borderId="3" xfId="2" applyNumberFormat="1" applyFont="1" applyFill="1" applyBorder="1" applyAlignment="1">
      <alignment horizontal="center"/>
    </xf>
    <xf numFmtId="0" fontId="5" fillId="2" borderId="3" xfId="0" applyFont="1" applyFill="1" applyBorder="1" applyAlignment="1">
      <alignment horizontal="center"/>
    </xf>
    <xf numFmtId="3" fontId="8" fillId="4" borderId="3" xfId="2" applyNumberFormat="1" applyFont="1" applyFill="1" applyBorder="1" applyAlignment="1" applyProtection="1">
      <alignment horizontal="center"/>
      <protection locked="0"/>
    </xf>
    <xf numFmtId="165" fontId="8" fillId="0" borderId="3" xfId="2" applyNumberFormat="1" applyFont="1" applyBorder="1" applyAlignment="1">
      <alignment horizontal="center"/>
    </xf>
    <xf numFmtId="0" fontId="9" fillId="0" borderId="0" xfId="0" applyFont="1" applyAlignment="1">
      <alignment horizontal="left"/>
    </xf>
    <xf numFmtId="3" fontId="8" fillId="4" borderId="5" xfId="2" applyNumberFormat="1" applyFont="1" applyFill="1" applyBorder="1" applyAlignment="1" applyProtection="1">
      <alignment horizontal="center"/>
      <protection locked="0"/>
    </xf>
    <xf numFmtId="3" fontId="8" fillId="4" borderId="1" xfId="2" applyNumberFormat="1" applyFont="1" applyFill="1" applyBorder="1" applyAlignment="1" applyProtection="1">
      <alignment horizontal="center"/>
      <protection locked="0"/>
    </xf>
    <xf numFmtId="165" fontId="8" fillId="0" borderId="5" xfId="2" applyNumberFormat="1" applyFont="1" applyBorder="1" applyAlignment="1">
      <alignment horizontal="center"/>
    </xf>
    <xf numFmtId="165" fontId="8" fillId="0" borderId="1" xfId="2" applyNumberFormat="1" applyFont="1" applyBorder="1" applyAlignment="1">
      <alignment horizontal="center"/>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xf numFmtId="164" fontId="9" fillId="0" borderId="4" xfId="0" applyNumberFormat="1"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3" fontId="8" fillId="5" borderId="5" xfId="2" applyNumberFormat="1" applyFont="1" applyFill="1" applyBorder="1" applyAlignment="1" applyProtection="1">
      <alignment horizontal="center"/>
      <protection locked="0"/>
    </xf>
    <xf numFmtId="3" fontId="8" fillId="5" borderId="1" xfId="2" applyNumberFormat="1" applyFont="1" applyFill="1" applyBorder="1" applyAlignment="1" applyProtection="1">
      <alignment horizontal="center"/>
      <protection locked="0"/>
    </xf>
    <xf numFmtId="3" fontId="8" fillId="5" borderId="3" xfId="2" applyNumberFormat="1" applyFont="1" applyFill="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164" fontId="9" fillId="0" borderId="5" xfId="0" applyNumberFormat="1" applyFont="1" applyBorder="1" applyAlignment="1">
      <alignment horizontal="right" vertical="center"/>
    </xf>
    <xf numFmtId="164" fontId="9" fillId="0" borderId="6" xfId="0" applyNumberFormat="1" applyFont="1" applyBorder="1" applyAlignment="1">
      <alignment horizontal="right" vertical="center"/>
    </xf>
    <xf numFmtId="164" fontId="9" fillId="0" borderId="1" xfId="0" applyNumberFormat="1" applyFont="1" applyBorder="1" applyAlignment="1">
      <alignment horizontal="right" vertical="center"/>
    </xf>
    <xf numFmtId="0" fontId="9" fillId="2" borderId="5" xfId="0" applyFont="1" applyFill="1" applyBorder="1" applyAlignment="1">
      <alignment horizontal="left" vertical="center"/>
    </xf>
    <xf numFmtId="0" fontId="9" fillId="2" borderId="1" xfId="0" applyFont="1" applyFill="1" applyBorder="1" applyAlignment="1">
      <alignment horizontal="left" vertical="center"/>
    </xf>
    <xf numFmtId="164" fontId="29" fillId="5" borderId="22" xfId="2" applyNumberFormat="1" applyFont="1" applyFill="1" applyBorder="1" applyAlignment="1">
      <alignment horizontal="center" vertical="center" wrapText="1"/>
    </xf>
    <xf numFmtId="164" fontId="29" fillId="5" borderId="23" xfId="2" applyNumberFormat="1" applyFont="1" applyFill="1" applyBorder="1" applyAlignment="1">
      <alignment horizontal="center" vertical="center" wrapText="1"/>
    </xf>
    <xf numFmtId="164" fontId="29" fillId="5" borderId="24" xfId="2" applyNumberFormat="1" applyFont="1" applyFill="1" applyBorder="1" applyAlignment="1">
      <alignment horizontal="center" vertical="center" wrapText="1"/>
    </xf>
    <xf numFmtId="164" fontId="29" fillId="5" borderId="25" xfId="2" applyNumberFormat="1" applyFont="1" applyFill="1" applyBorder="1" applyAlignment="1">
      <alignment horizontal="center" vertical="center" wrapText="1"/>
    </xf>
    <xf numFmtId="164" fontId="9" fillId="5" borderId="5" xfId="2" applyNumberFormat="1" applyFont="1" applyFill="1" applyBorder="1" applyAlignment="1">
      <alignment horizontal="center"/>
    </xf>
    <xf numFmtId="164" fontId="9" fillId="5" borderId="6" xfId="2" applyNumberFormat="1" applyFont="1" applyFill="1" applyBorder="1" applyAlignment="1">
      <alignment horizontal="center"/>
    </xf>
    <xf numFmtId="164" fontId="9" fillId="5" borderId="1" xfId="2" applyNumberFormat="1" applyFont="1" applyFill="1" applyBorder="1" applyAlignment="1">
      <alignment horizontal="center"/>
    </xf>
    <xf numFmtId="166" fontId="7" fillId="0" borderId="3" xfId="0" applyNumberFormat="1" applyFont="1" applyBorder="1" applyAlignment="1">
      <alignment horizontal="center" wrapText="1"/>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 xfId="0" applyFont="1"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1" xfId="0" applyBorder="1" applyAlignment="1">
      <alignment horizontal="left"/>
    </xf>
    <xf numFmtId="44" fontId="0" fillId="0" borderId="6" xfId="2" applyFont="1" applyBorder="1" applyAlignment="1" applyProtection="1">
      <alignment horizontal="center"/>
      <protection locked="0"/>
    </xf>
    <xf numFmtId="44" fontId="0" fillId="0" borderId="1" xfId="2" applyFont="1" applyBorder="1" applyAlignment="1" applyProtection="1">
      <alignment horizontal="center"/>
      <protection locked="0"/>
    </xf>
  </cellXfs>
  <cellStyles count="3">
    <cellStyle name="Comma" xfId="1" builtinId="3"/>
    <cellStyle name="Currency" xfId="2" builtinId="4"/>
    <cellStyle name="Normal" xfId="0" builtinId="0"/>
  </cellStyles>
  <dxfs count="65">
    <dxf>
      <fill>
        <patternFill>
          <bgColor rgb="FFFFFF00"/>
        </patternFill>
      </fill>
    </dxf>
    <dxf>
      <font>
        <strike/>
      </font>
      <fill>
        <patternFill>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ont>
        <b/>
        <i val="0"/>
      </font>
      <fill>
        <patternFill>
          <bgColor rgb="FFFF0000"/>
        </patternFill>
      </fill>
    </dxf>
    <dxf>
      <fill>
        <patternFill>
          <bgColor theme="1"/>
        </patternFill>
      </fill>
    </dxf>
    <dxf>
      <font>
        <b/>
        <i val="0"/>
      </font>
      <fill>
        <patternFill>
          <bgColor rgb="FFFF0000"/>
        </patternFill>
      </fill>
    </dxf>
    <dxf>
      <font>
        <strike/>
      </font>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fill>
        <patternFill patternType="solid">
          <bgColor theme="1"/>
        </patternFill>
      </fill>
    </dxf>
    <dxf>
      <font>
        <strike/>
      </font>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ont>
        <strike/>
      </font>
      <fill>
        <patternFill>
          <bgColor rgb="FFFF0000"/>
        </patternFill>
      </fill>
    </dxf>
    <dxf>
      <font>
        <strike/>
      </font>
      <fill>
        <patternFill>
          <bgColor rgb="FFFF0000"/>
        </patternFill>
      </fill>
    </dxf>
    <dxf>
      <fill>
        <patternFill>
          <bgColor rgb="FFFFFF00"/>
        </patternFill>
      </fill>
    </dxf>
    <dxf>
      <font>
        <strike/>
      </font>
      <fill>
        <patternFill>
          <bgColor theme="1"/>
        </patternFill>
      </fill>
    </dxf>
    <dxf>
      <fill>
        <patternFill>
          <bgColor rgb="FFFFFF00"/>
        </patternFill>
      </fill>
    </dxf>
    <dxf>
      <fill>
        <patternFill>
          <bgColor theme="1"/>
        </patternFill>
      </fill>
    </dxf>
    <dxf>
      <fill>
        <patternFill>
          <bgColor theme="1"/>
        </patternFill>
      </fill>
    </dxf>
    <dxf>
      <font>
        <b/>
        <i val="0"/>
      </font>
      <fill>
        <patternFill>
          <bgColor rgb="FFFF0000"/>
        </patternFill>
      </fill>
    </dxf>
    <dxf>
      <fill>
        <patternFill>
          <bgColor theme="1"/>
        </patternFill>
      </fill>
    </dxf>
    <dxf>
      <font>
        <b/>
        <i val="0"/>
      </font>
      <fill>
        <patternFill>
          <bgColor rgb="FFFF0000"/>
        </patternFill>
      </fill>
    </dxf>
    <dxf>
      <font>
        <strike/>
      </font>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fill>
        <patternFill patternType="solid">
          <bgColor theme="1"/>
        </patternFill>
      </fill>
    </dxf>
    <dxf>
      <font>
        <strike/>
      </font>
      <fill>
        <patternFill>
          <bgColor rgb="FFFF0000"/>
        </patternFill>
      </fill>
    </dxf>
    <dxf>
      <fill>
        <patternFill>
          <bgColor theme="1"/>
        </patternFill>
      </fill>
    </dxf>
    <dxf>
      <fill>
        <patternFill>
          <bgColor theme="1"/>
        </patternFill>
      </fill>
    </dxf>
    <dxf>
      <fill>
        <patternFill>
          <bgColor theme="1"/>
        </patternFill>
      </fill>
    </dxf>
    <dxf>
      <font>
        <strike/>
      </font>
      <fill>
        <patternFill>
          <bgColor rgb="FFFF0000"/>
        </patternFill>
      </fill>
    </dxf>
    <dxf>
      <font>
        <strike/>
      </font>
      <fill>
        <patternFill>
          <bgColor rgb="FFFF0000"/>
        </patternFill>
      </fill>
    </dxf>
    <dxf>
      <fill>
        <patternFill>
          <bgColor rgb="FFFFFF00"/>
        </patternFill>
      </fill>
    </dxf>
    <dxf>
      <font>
        <strike/>
      </font>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FF00"/>
        </patternFill>
      </fill>
    </dxf>
    <dxf>
      <fill>
        <patternFill>
          <bgColor rgb="FFFFFF00"/>
        </patternFill>
      </fill>
    </dxf>
    <dxf>
      <font>
        <strike/>
      </font>
      <fill>
        <patternFill patternType="solid">
          <bgColor theme="1"/>
        </patternFill>
      </fill>
    </dxf>
    <dxf>
      <font>
        <strike/>
      </font>
      <fill>
        <patternFill>
          <bgColor rgb="FFFF0000"/>
        </patternFill>
      </fill>
    </dxf>
    <dxf>
      <fill>
        <patternFill>
          <bgColor rgb="FFFFFF00"/>
        </patternFill>
      </fill>
    </dxf>
    <dxf>
      <font>
        <strike/>
      </font>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FF00"/>
        </patternFill>
      </fill>
    </dxf>
    <dxf>
      <fill>
        <patternFill>
          <bgColor rgb="FFFFFF00"/>
        </patternFill>
      </fill>
    </dxf>
    <dxf>
      <font>
        <strike/>
      </font>
      <fill>
        <patternFill patternType="solid">
          <bgColor theme="1"/>
        </patternFill>
      </fill>
    </dxf>
    <dxf>
      <font>
        <strike/>
      </font>
      <fill>
        <patternFill>
          <bgColor rgb="FFFF0000"/>
        </patternFill>
      </fill>
    </dxf>
  </dxfs>
  <tableStyles count="0" defaultTableStyle="TableStyleMedium2" defaultPivotStyle="PivotStyleLight16"/>
  <colors>
    <mruColors>
      <color rgb="FFD6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D$7" lockText="1" noThreeD="1"/>
</file>

<file path=xl/ctrlProps/ctrlProp10.xml><?xml version="1.0" encoding="utf-8"?>
<formControlPr xmlns="http://schemas.microsoft.com/office/spreadsheetml/2009/9/main" objectType="CheckBox" fmlaLink="$D$7" lockText="1" noThreeD="1"/>
</file>

<file path=xl/ctrlProps/ctrlProp11.xml><?xml version="1.0" encoding="utf-8"?>
<formControlPr xmlns="http://schemas.microsoft.com/office/spreadsheetml/2009/9/main" objectType="CheckBox" fmlaLink="$D$2" lockText="1" noThreeD="1"/>
</file>

<file path=xl/ctrlProps/ctrlProp12.xml><?xml version="1.0" encoding="utf-8"?>
<formControlPr xmlns="http://schemas.microsoft.com/office/spreadsheetml/2009/9/main" objectType="CheckBox" fmlaLink="$D$3" lockText="1" noThreeD="1"/>
</file>

<file path=xl/ctrlProps/ctrlProp13.xml><?xml version="1.0" encoding="utf-8"?>
<formControlPr xmlns="http://schemas.microsoft.com/office/spreadsheetml/2009/9/main" objectType="CheckBox" fmlaLink="$D$7" lockText="1" noThreeD="1"/>
</file>

<file path=xl/ctrlProps/ctrlProp14.xml><?xml version="1.0" encoding="utf-8"?>
<formControlPr xmlns="http://schemas.microsoft.com/office/spreadsheetml/2009/9/main" objectType="CheckBox" fmlaLink="$D$6" lockText="1" noThreeD="1"/>
</file>

<file path=xl/ctrlProps/ctrlProp15.xml><?xml version="1.0" encoding="utf-8"?>
<formControlPr xmlns="http://schemas.microsoft.com/office/spreadsheetml/2009/9/main" objectType="CheckBox" fmlaLink="$D$7" lockText="1" noThreeD="1"/>
</file>

<file path=xl/ctrlProps/ctrlProp16.xml><?xml version="1.0" encoding="utf-8"?>
<formControlPr xmlns="http://schemas.microsoft.com/office/spreadsheetml/2009/9/main" objectType="CheckBox" fmlaLink="$D$7" lockText="1" noThreeD="1"/>
</file>

<file path=xl/ctrlProps/ctrlProp17.xml><?xml version="1.0" encoding="utf-8"?>
<formControlPr xmlns="http://schemas.microsoft.com/office/spreadsheetml/2009/9/main" objectType="CheckBox" fmlaLink="$D$2" lockText="1" noThreeD="1"/>
</file>

<file path=xl/ctrlProps/ctrlProp18.xml><?xml version="1.0" encoding="utf-8"?>
<formControlPr xmlns="http://schemas.microsoft.com/office/spreadsheetml/2009/9/main" objectType="CheckBox" fmlaLink="$D$3" lockText="1" noThreeD="1"/>
</file>

<file path=xl/ctrlProps/ctrlProp19.xml><?xml version="1.0" encoding="utf-8"?>
<formControlPr xmlns="http://schemas.microsoft.com/office/spreadsheetml/2009/9/main" objectType="CheckBox" fmlaLink="$D$9" lockText="1" noThreeD="1"/>
</file>

<file path=xl/ctrlProps/ctrlProp2.xml><?xml version="1.0" encoding="utf-8"?>
<formControlPr xmlns="http://schemas.microsoft.com/office/spreadsheetml/2009/9/main" objectType="CheckBox" fmlaLink="$D$6" lockText="1" noThreeD="1"/>
</file>

<file path=xl/ctrlProps/ctrlProp20.xml><?xml version="1.0" encoding="utf-8"?>
<formControlPr xmlns="http://schemas.microsoft.com/office/spreadsheetml/2009/9/main" objectType="CheckBox" fmlaLink="$D$10" lockText="1" noThreeD="1"/>
</file>

<file path=xl/ctrlProps/ctrlProp21.xml><?xml version="1.0" encoding="utf-8"?>
<formControlPr xmlns="http://schemas.microsoft.com/office/spreadsheetml/2009/9/main" objectType="CheckBox" fmlaLink="$D$7" lockText="1" noThreeD="1"/>
</file>

<file path=xl/ctrlProps/ctrlProp22.xml><?xml version="1.0" encoding="utf-8"?>
<formControlPr xmlns="http://schemas.microsoft.com/office/spreadsheetml/2009/9/main" objectType="CheckBox" fmlaLink="$D$6" lockText="1" noThreeD="1"/>
</file>

<file path=xl/ctrlProps/ctrlProp23.xml><?xml version="1.0" encoding="utf-8"?>
<formControlPr xmlns="http://schemas.microsoft.com/office/spreadsheetml/2009/9/main" objectType="CheckBox" fmlaLink="$D$7" lockText="1" noThreeD="1"/>
</file>

<file path=xl/ctrlProps/ctrlProp24.xml><?xml version="1.0" encoding="utf-8"?>
<formControlPr xmlns="http://schemas.microsoft.com/office/spreadsheetml/2009/9/main" objectType="CheckBox" fmlaLink="$D$7" lockText="1" noThreeD="1"/>
</file>

<file path=xl/ctrlProps/ctrlProp25.xml><?xml version="1.0" encoding="utf-8"?>
<formControlPr xmlns="http://schemas.microsoft.com/office/spreadsheetml/2009/9/main" objectType="CheckBox" fmlaLink="$D$2" lockText="1" noThreeD="1"/>
</file>

<file path=xl/ctrlProps/ctrlProp26.xml><?xml version="1.0" encoding="utf-8"?>
<formControlPr xmlns="http://schemas.microsoft.com/office/spreadsheetml/2009/9/main" objectType="CheckBox" fmlaLink="$D$3" lockText="1" noThreeD="1"/>
</file>

<file path=xl/ctrlProps/ctrlProp27.xml><?xml version="1.0" encoding="utf-8"?>
<formControlPr xmlns="http://schemas.microsoft.com/office/spreadsheetml/2009/9/main" objectType="CheckBox" fmlaLink="$D$9" lockText="1" noThreeD="1"/>
</file>

<file path=xl/ctrlProps/ctrlProp28.xml><?xml version="1.0" encoding="utf-8"?>
<formControlPr xmlns="http://schemas.microsoft.com/office/spreadsheetml/2009/9/main" objectType="CheckBox" fmlaLink="$D$10" lockText="1" noThreeD="1"/>
</file>

<file path=xl/ctrlProps/ctrlProp3.xml><?xml version="1.0" encoding="utf-8"?>
<formControlPr xmlns="http://schemas.microsoft.com/office/spreadsheetml/2009/9/main" objectType="CheckBox" fmlaLink="$D$7" lockText="1" noThreeD="1"/>
</file>

<file path=xl/ctrlProps/ctrlProp4.xml><?xml version="1.0" encoding="utf-8"?>
<formControlPr xmlns="http://schemas.microsoft.com/office/spreadsheetml/2009/9/main" objectType="CheckBox" fmlaLink="$D$7" lockText="1" noThreeD="1"/>
</file>

<file path=xl/ctrlProps/ctrlProp5.xml><?xml version="1.0" encoding="utf-8"?>
<formControlPr xmlns="http://schemas.microsoft.com/office/spreadsheetml/2009/9/main" objectType="CheckBox" fmlaLink="$D$2" lockText="1" noThreeD="1"/>
</file>

<file path=xl/ctrlProps/ctrlProp6.xml><?xml version="1.0" encoding="utf-8"?>
<formControlPr xmlns="http://schemas.microsoft.com/office/spreadsheetml/2009/9/main" objectType="CheckBox" fmlaLink="$D$3" lockText="1" noThreeD="1"/>
</file>

<file path=xl/ctrlProps/ctrlProp7.xml><?xml version="1.0" encoding="utf-8"?>
<formControlPr xmlns="http://schemas.microsoft.com/office/spreadsheetml/2009/9/main" objectType="CheckBox" fmlaLink="$D$7" lockText="1" noThreeD="1"/>
</file>

<file path=xl/ctrlProps/ctrlProp8.xml><?xml version="1.0" encoding="utf-8"?>
<formControlPr xmlns="http://schemas.microsoft.com/office/spreadsheetml/2009/9/main" objectType="CheckBox" fmlaLink="$D$6" lockText="1" noThreeD="1"/>
</file>

<file path=xl/ctrlProps/ctrlProp9.xml><?xml version="1.0" encoding="utf-8"?>
<formControlPr xmlns="http://schemas.microsoft.com/office/spreadsheetml/2009/9/main" objectType="CheckBox" fmlaLink="$D$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6</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28575</xdr:rowOff>
        </xdr:from>
        <xdr:to>
          <xdr:col>3</xdr:col>
          <xdr:colOff>228600</xdr:colOff>
          <xdr:row>5</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6</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2</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xdr:row>
          <xdr:rowOff>28575</xdr:rowOff>
        </xdr:from>
        <xdr:to>
          <xdr:col>3</xdr:col>
          <xdr:colOff>228600</xdr:colOff>
          <xdr:row>1</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2</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6</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28575</xdr:rowOff>
        </xdr:from>
        <xdr:to>
          <xdr:col>3</xdr:col>
          <xdr:colOff>228600</xdr:colOff>
          <xdr:row>5</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6</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2</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xdr:row>
          <xdr:rowOff>28575</xdr:rowOff>
        </xdr:from>
        <xdr:to>
          <xdr:col>3</xdr:col>
          <xdr:colOff>228600</xdr:colOff>
          <xdr:row>1</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2</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6</xdr:row>
          <xdr:rowOff>219075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28575</xdr:rowOff>
        </xdr:from>
        <xdr:to>
          <xdr:col>3</xdr:col>
          <xdr:colOff>228600</xdr:colOff>
          <xdr:row>5</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6</xdr:row>
          <xdr:rowOff>219075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2</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xdr:row>
          <xdr:rowOff>28575</xdr:rowOff>
        </xdr:from>
        <xdr:to>
          <xdr:col>3</xdr:col>
          <xdr:colOff>228600</xdr:colOff>
          <xdr:row>1</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2</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28575</xdr:rowOff>
        </xdr:from>
        <xdr:to>
          <xdr:col>3</xdr:col>
          <xdr:colOff>266700</xdr:colOff>
          <xdr:row>8</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28575</xdr:rowOff>
        </xdr:from>
        <xdr:to>
          <xdr:col>3</xdr:col>
          <xdr:colOff>247650</xdr:colOff>
          <xdr:row>9</xdr:row>
          <xdr:rowOff>209550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7</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28575</xdr:rowOff>
        </xdr:from>
        <xdr:to>
          <xdr:col>3</xdr:col>
          <xdr:colOff>228600</xdr:colOff>
          <xdr:row>6</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28575</xdr:rowOff>
        </xdr:from>
        <xdr:to>
          <xdr:col>3</xdr:col>
          <xdr:colOff>228600</xdr:colOff>
          <xdr:row>7</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3</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xdr:row>
          <xdr:rowOff>28575</xdr:rowOff>
        </xdr:from>
        <xdr:to>
          <xdr:col>3</xdr:col>
          <xdr:colOff>228600</xdr:colOff>
          <xdr:row>2</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28575</xdr:rowOff>
        </xdr:from>
        <xdr:to>
          <xdr:col>3</xdr:col>
          <xdr:colOff>228600</xdr:colOff>
          <xdr:row>3</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28575</xdr:rowOff>
        </xdr:from>
        <xdr:to>
          <xdr:col>3</xdr:col>
          <xdr:colOff>266700</xdr:colOff>
          <xdr:row>9</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28575</xdr:rowOff>
        </xdr:from>
        <xdr:to>
          <xdr:col>3</xdr:col>
          <xdr:colOff>247650</xdr:colOff>
          <xdr:row>10</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ay\Downloads\Meal%20Equivalent%20Financial%20Tool_web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alculating meal equivalents"/>
      <sheetName val="2) Revenue per meal "/>
      <sheetName val="3) Cost per meal"/>
      <sheetName val="USDA Nonprogram Revenue Tool "/>
      <sheetName val="4) Financial Summary "/>
      <sheetName val="Nonprogram Revenue "/>
      <sheetName val="5) MPLH Worksheet"/>
    </sheetNames>
    <sheetDataSet>
      <sheetData sheetId="0">
        <row r="4">
          <cell r="F4">
            <v>3.7174999999999998</v>
          </cell>
        </row>
        <row r="5">
          <cell r="F5">
            <v>3.8250000000000002</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ctrlProp" Target="../ctrlProps/ctrlProp21.xml"/><Relationship Id="rId7" Type="http://schemas.openxmlformats.org/officeDocument/2006/relationships/ctrlProp" Target="../ctrlProps/ctrlProp25.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9595-416D-4F14-A82F-F13058DC2386}">
  <sheetPr codeName="Sheet2"/>
  <dimension ref="A1:J85"/>
  <sheetViews>
    <sheetView zoomScale="120" zoomScaleNormal="120" workbookViewId="0">
      <selection sqref="A1:J1"/>
    </sheetView>
  </sheetViews>
  <sheetFormatPr defaultRowHeight="15"/>
  <cols>
    <col min="1" max="10" width="15.7109375" customWidth="1"/>
  </cols>
  <sheetData>
    <row r="1" spans="1:10" ht="20.100000000000001" customHeight="1" thickTop="1" thickBot="1">
      <c r="A1" s="67" t="s">
        <v>0</v>
      </c>
      <c r="B1" s="68"/>
      <c r="C1" s="68"/>
      <c r="D1" s="68"/>
      <c r="E1" s="68"/>
      <c r="F1" s="68"/>
      <c r="G1" s="68"/>
      <c r="H1" s="68"/>
      <c r="I1" s="68"/>
      <c r="J1" s="69"/>
    </row>
    <row r="2" spans="1:10" ht="42" customHeight="1" thickTop="1">
      <c r="A2" s="88" t="s">
        <v>71</v>
      </c>
      <c r="B2" s="75"/>
      <c r="C2" s="75"/>
      <c r="D2" s="75"/>
      <c r="E2" s="75"/>
      <c r="F2" s="75"/>
      <c r="G2" s="75"/>
      <c r="H2" s="75"/>
      <c r="I2" s="75"/>
      <c r="J2" s="76"/>
    </row>
    <row r="3" spans="1:10" ht="72.75" customHeight="1" thickBot="1">
      <c r="A3" s="89"/>
      <c r="B3" s="77"/>
      <c r="C3" s="77"/>
      <c r="D3" s="77"/>
      <c r="E3" s="77"/>
      <c r="F3" s="77"/>
      <c r="G3" s="77"/>
      <c r="H3" s="77"/>
      <c r="I3" s="77"/>
      <c r="J3" s="78"/>
    </row>
    <row r="4" spans="1:10" ht="15" customHeight="1" thickTop="1">
      <c r="A4" s="70" t="s">
        <v>1</v>
      </c>
      <c r="B4" s="73" t="s">
        <v>66</v>
      </c>
      <c r="C4" s="73"/>
      <c r="D4" s="73"/>
      <c r="E4" s="73"/>
      <c r="F4" s="73"/>
      <c r="G4" s="73"/>
      <c r="H4" s="73"/>
      <c r="I4" s="73"/>
      <c r="J4" s="74"/>
    </row>
    <row r="5" spans="1:10" ht="15" customHeight="1">
      <c r="A5" s="71"/>
      <c r="B5" s="75"/>
      <c r="C5" s="75"/>
      <c r="D5" s="75"/>
      <c r="E5" s="75"/>
      <c r="F5" s="75"/>
      <c r="G5" s="75"/>
      <c r="H5" s="75"/>
      <c r="I5" s="75"/>
      <c r="J5" s="76"/>
    </row>
    <row r="6" spans="1:10" ht="15" customHeight="1">
      <c r="A6" s="71"/>
      <c r="B6" s="75"/>
      <c r="C6" s="75"/>
      <c r="D6" s="75"/>
      <c r="E6" s="75"/>
      <c r="F6" s="75"/>
      <c r="G6" s="75"/>
      <c r="H6" s="75"/>
      <c r="I6" s="75"/>
      <c r="J6" s="76"/>
    </row>
    <row r="7" spans="1:10" ht="15" customHeight="1" thickBot="1">
      <c r="A7" s="72"/>
      <c r="B7" s="77"/>
      <c r="C7" s="77"/>
      <c r="D7" s="77"/>
      <c r="E7" s="77"/>
      <c r="F7" s="77"/>
      <c r="G7" s="77"/>
      <c r="H7" s="77"/>
      <c r="I7" s="77"/>
      <c r="J7" s="78"/>
    </row>
    <row r="8" spans="1:10" ht="30" customHeight="1" thickTop="1">
      <c r="A8" s="90" t="s">
        <v>2</v>
      </c>
      <c r="B8" s="73" t="s">
        <v>67</v>
      </c>
      <c r="C8" s="73"/>
      <c r="D8" s="73"/>
      <c r="E8" s="73"/>
      <c r="F8" s="73"/>
      <c r="G8" s="73"/>
      <c r="H8" s="73"/>
      <c r="I8" s="73"/>
      <c r="J8" s="74"/>
    </row>
    <row r="9" spans="1:10" ht="30" customHeight="1">
      <c r="A9" s="91"/>
      <c r="B9" s="75"/>
      <c r="C9" s="75"/>
      <c r="D9" s="75"/>
      <c r="E9" s="75"/>
      <c r="F9" s="75"/>
      <c r="G9" s="75"/>
      <c r="H9" s="75"/>
      <c r="I9" s="75"/>
      <c r="J9" s="76"/>
    </row>
    <row r="10" spans="1:10" ht="30" customHeight="1">
      <c r="A10" s="91"/>
      <c r="B10" s="75"/>
      <c r="C10" s="75"/>
      <c r="D10" s="75"/>
      <c r="E10" s="75"/>
      <c r="F10" s="75"/>
      <c r="G10" s="75"/>
      <c r="H10" s="75"/>
      <c r="I10" s="75"/>
      <c r="J10" s="76"/>
    </row>
    <row r="11" spans="1:10" ht="30" customHeight="1" thickBot="1">
      <c r="A11" s="92"/>
      <c r="B11" s="77"/>
      <c r="C11" s="77"/>
      <c r="D11" s="77"/>
      <c r="E11" s="77"/>
      <c r="F11" s="77"/>
      <c r="G11" s="77"/>
      <c r="H11" s="77"/>
      <c r="I11" s="77"/>
      <c r="J11" s="78"/>
    </row>
    <row r="12" spans="1:10" ht="24.95" customHeight="1" thickTop="1">
      <c r="A12" s="93" t="s">
        <v>3</v>
      </c>
      <c r="B12" s="73" t="s">
        <v>68</v>
      </c>
      <c r="C12" s="73"/>
      <c r="D12" s="73"/>
      <c r="E12" s="73"/>
      <c r="F12" s="73"/>
      <c r="G12" s="73"/>
      <c r="H12" s="73"/>
      <c r="I12" s="73"/>
      <c r="J12" s="74"/>
    </row>
    <row r="13" spans="1:10" ht="24.95" customHeight="1">
      <c r="A13" s="94"/>
      <c r="B13" s="75"/>
      <c r="C13" s="75"/>
      <c r="D13" s="75"/>
      <c r="E13" s="75"/>
      <c r="F13" s="75"/>
      <c r="G13" s="75"/>
      <c r="H13" s="75"/>
      <c r="I13" s="75"/>
      <c r="J13" s="76"/>
    </row>
    <row r="14" spans="1:10" ht="24.95" customHeight="1">
      <c r="A14" s="94"/>
      <c r="B14" s="75"/>
      <c r="C14" s="75"/>
      <c r="D14" s="75"/>
      <c r="E14" s="75"/>
      <c r="F14" s="75"/>
      <c r="G14" s="75"/>
      <c r="H14" s="75"/>
      <c r="I14" s="75"/>
      <c r="J14" s="76"/>
    </row>
    <row r="15" spans="1:10" ht="24.95" customHeight="1" thickBot="1">
      <c r="A15" s="95"/>
      <c r="B15" s="77"/>
      <c r="C15" s="77"/>
      <c r="D15" s="77"/>
      <c r="E15" s="77"/>
      <c r="F15" s="77"/>
      <c r="G15" s="77"/>
      <c r="H15" s="77"/>
      <c r="I15" s="77"/>
      <c r="J15" s="78"/>
    </row>
    <row r="16" spans="1:10" ht="9.9499999999999993" customHeight="1" thickTop="1">
      <c r="A16" s="96" t="s">
        <v>4</v>
      </c>
      <c r="B16" s="73" t="s">
        <v>5</v>
      </c>
      <c r="C16" s="73"/>
      <c r="D16" s="73"/>
      <c r="E16" s="73"/>
      <c r="F16" s="73"/>
      <c r="G16" s="73"/>
      <c r="H16" s="73"/>
      <c r="I16" s="73"/>
      <c r="J16" s="74"/>
    </row>
    <row r="17" spans="1:10" ht="9.9499999999999993" customHeight="1">
      <c r="A17" s="97"/>
      <c r="B17" s="75"/>
      <c r="C17" s="75"/>
      <c r="D17" s="75"/>
      <c r="E17" s="75"/>
      <c r="F17" s="75"/>
      <c r="G17" s="75"/>
      <c r="H17" s="75"/>
      <c r="I17" s="75"/>
      <c r="J17" s="76"/>
    </row>
    <row r="18" spans="1:10" ht="9.9499999999999993" customHeight="1">
      <c r="A18" s="97"/>
      <c r="B18" s="75"/>
      <c r="C18" s="75"/>
      <c r="D18" s="75"/>
      <c r="E18" s="75"/>
      <c r="F18" s="75"/>
      <c r="G18" s="75"/>
      <c r="H18" s="75"/>
      <c r="I18" s="75"/>
      <c r="J18" s="76"/>
    </row>
    <row r="19" spans="1:10" ht="9.9499999999999993" customHeight="1" thickBot="1">
      <c r="A19" s="98"/>
      <c r="B19" s="77"/>
      <c r="C19" s="77"/>
      <c r="D19" s="77"/>
      <c r="E19" s="77"/>
      <c r="F19" s="77"/>
      <c r="G19" s="77"/>
      <c r="H19" s="77"/>
      <c r="I19" s="77"/>
      <c r="J19" s="78"/>
    </row>
    <row r="20" spans="1:10" ht="30" customHeight="1" thickTop="1">
      <c r="A20" s="99" t="s">
        <v>6</v>
      </c>
      <c r="B20" s="73" t="s">
        <v>69</v>
      </c>
      <c r="C20" s="73"/>
      <c r="D20" s="73"/>
      <c r="E20" s="73"/>
      <c r="F20" s="73"/>
      <c r="G20" s="73"/>
      <c r="H20" s="73"/>
      <c r="I20" s="73"/>
      <c r="J20" s="74"/>
    </row>
    <row r="21" spans="1:10" ht="30" customHeight="1">
      <c r="A21" s="100"/>
      <c r="B21" s="75"/>
      <c r="C21" s="75"/>
      <c r="D21" s="75"/>
      <c r="E21" s="75"/>
      <c r="F21" s="75"/>
      <c r="G21" s="75"/>
      <c r="H21" s="75"/>
      <c r="I21" s="75"/>
      <c r="J21" s="76"/>
    </row>
    <row r="22" spans="1:10" ht="30" customHeight="1">
      <c r="A22" s="100"/>
      <c r="B22" s="75"/>
      <c r="C22" s="75"/>
      <c r="D22" s="75"/>
      <c r="E22" s="75"/>
      <c r="F22" s="75"/>
      <c r="G22" s="75"/>
      <c r="H22" s="75"/>
      <c r="I22" s="75"/>
      <c r="J22" s="76"/>
    </row>
    <row r="23" spans="1:10" ht="30" customHeight="1" thickBot="1">
      <c r="A23" s="101"/>
      <c r="B23" s="77"/>
      <c r="C23" s="77"/>
      <c r="D23" s="77"/>
      <c r="E23" s="77"/>
      <c r="F23" s="77"/>
      <c r="G23" s="77"/>
      <c r="H23" s="77"/>
      <c r="I23" s="77"/>
      <c r="J23" s="78"/>
    </row>
    <row r="24" spans="1:10" ht="15.75" customHeight="1" thickTop="1">
      <c r="A24" s="79" t="s">
        <v>7</v>
      </c>
      <c r="B24" s="80"/>
      <c r="C24" s="80"/>
      <c r="D24" s="80"/>
      <c r="E24" s="80"/>
      <c r="F24" s="80"/>
      <c r="G24" s="80"/>
      <c r="H24" s="80"/>
      <c r="I24" s="80"/>
      <c r="J24" s="81"/>
    </row>
    <row r="25" spans="1:10">
      <c r="A25" s="85"/>
      <c r="B25" s="86"/>
      <c r="C25" s="86"/>
      <c r="D25" s="86"/>
      <c r="E25" s="86"/>
      <c r="F25" s="86"/>
      <c r="G25" s="86"/>
      <c r="H25" s="86"/>
      <c r="I25" s="86"/>
      <c r="J25" s="87"/>
    </row>
    <row r="26" spans="1:10" ht="16.5" customHeight="1">
      <c r="A26" s="85"/>
      <c r="B26" s="86"/>
      <c r="C26" s="86"/>
      <c r="D26" s="86"/>
      <c r="E26" s="86"/>
      <c r="F26" s="86"/>
      <c r="G26" s="86"/>
      <c r="H26" s="86"/>
      <c r="I26" s="86"/>
      <c r="J26" s="87"/>
    </row>
    <row r="27" spans="1:10" ht="15" customHeight="1" thickBot="1">
      <c r="A27" s="82"/>
      <c r="B27" s="83"/>
      <c r="C27" s="83"/>
      <c r="D27" s="83"/>
      <c r="E27" s="83"/>
      <c r="F27" s="83"/>
      <c r="G27" s="83"/>
      <c r="H27" s="83"/>
      <c r="I27" s="83"/>
      <c r="J27" s="84"/>
    </row>
    <row r="28" spans="1:10" ht="15" customHeight="1" thickTop="1">
      <c r="A28" s="79" t="s">
        <v>70</v>
      </c>
      <c r="B28" s="80"/>
      <c r="C28" s="80"/>
      <c r="D28" s="80"/>
      <c r="E28" s="80"/>
      <c r="F28" s="80"/>
      <c r="G28" s="80"/>
      <c r="H28" s="80"/>
      <c r="I28" s="80"/>
      <c r="J28" s="81"/>
    </row>
    <row r="29" spans="1:10" ht="15.75" thickBot="1">
      <c r="A29" s="82"/>
      <c r="B29" s="83"/>
      <c r="C29" s="83"/>
      <c r="D29" s="83"/>
      <c r="E29" s="83"/>
      <c r="F29" s="83"/>
      <c r="G29" s="83"/>
      <c r="H29" s="83"/>
      <c r="I29" s="83"/>
      <c r="J29" s="84"/>
    </row>
    <row r="30" spans="1:10" ht="15" customHeight="1" thickTop="1">
      <c r="A30" s="42"/>
      <c r="B30" s="43"/>
      <c r="C30" s="43"/>
      <c r="D30" s="43"/>
      <c r="E30" s="43"/>
      <c r="F30" s="43"/>
      <c r="G30" s="43"/>
      <c r="H30" s="43"/>
      <c r="I30" s="43"/>
      <c r="J30" s="43"/>
    </row>
    <row r="31" spans="1:10">
      <c r="A31" s="42"/>
      <c r="B31" s="43"/>
      <c r="C31" s="43"/>
      <c r="D31" s="43"/>
      <c r="E31" s="43"/>
      <c r="F31" s="43"/>
      <c r="G31" s="43"/>
      <c r="H31" s="43"/>
      <c r="I31" s="43"/>
      <c r="J31" s="43"/>
    </row>
    <row r="32" spans="1:10">
      <c r="A32" s="42"/>
      <c r="B32" s="43"/>
      <c r="C32" s="43"/>
      <c r="D32" s="43"/>
      <c r="E32" s="43"/>
      <c r="F32" s="43"/>
      <c r="G32" s="43"/>
      <c r="H32" s="43"/>
      <c r="I32" s="43"/>
      <c r="J32" s="43"/>
    </row>
    <row r="33" spans="1:10">
      <c r="A33" s="42"/>
      <c r="B33" s="44"/>
      <c r="C33" s="44"/>
      <c r="D33" s="44"/>
      <c r="E33" s="44"/>
      <c r="F33" s="44"/>
      <c r="G33" s="44"/>
      <c r="H33" s="44"/>
      <c r="I33" s="44"/>
      <c r="J33" s="44"/>
    </row>
    <row r="34" spans="1:10">
      <c r="A34" s="42"/>
      <c r="B34" s="44"/>
      <c r="C34" s="44"/>
      <c r="D34" s="44"/>
      <c r="E34" s="44"/>
      <c r="F34" s="44"/>
      <c r="G34" s="44"/>
      <c r="H34" s="44"/>
      <c r="I34" s="44"/>
      <c r="J34" s="44"/>
    </row>
    <row r="35" spans="1:10" ht="15" customHeight="1">
      <c r="A35" s="42"/>
      <c r="B35" s="44"/>
      <c r="C35" s="44"/>
      <c r="D35" s="44"/>
      <c r="E35" s="44"/>
      <c r="F35" s="44"/>
      <c r="G35" s="44"/>
      <c r="H35" s="44"/>
      <c r="I35" s="44"/>
      <c r="J35" s="44"/>
    </row>
    <row r="36" spans="1:10">
      <c r="A36" s="42"/>
      <c r="B36" s="44"/>
      <c r="C36" s="44"/>
      <c r="D36" s="44"/>
      <c r="E36" s="44"/>
      <c r="F36" s="44"/>
      <c r="G36" s="44"/>
      <c r="H36" s="44"/>
      <c r="I36" s="44"/>
      <c r="J36" s="44"/>
    </row>
    <row r="37" spans="1:10">
      <c r="A37" s="42"/>
      <c r="B37" s="44"/>
      <c r="C37" s="44"/>
      <c r="D37" s="44"/>
      <c r="E37" s="44"/>
      <c r="F37" s="44"/>
      <c r="G37" s="44"/>
      <c r="H37" s="44"/>
      <c r="I37" s="44"/>
      <c r="J37" s="44"/>
    </row>
    <row r="38" spans="1:10" ht="15" customHeight="1">
      <c r="A38" s="42"/>
      <c r="B38" s="44"/>
      <c r="C38" s="44"/>
      <c r="D38" s="44"/>
      <c r="E38" s="44"/>
      <c r="F38" s="44"/>
      <c r="G38" s="44"/>
      <c r="H38" s="44"/>
      <c r="I38" s="44"/>
      <c r="J38" s="44"/>
    </row>
    <row r="39" spans="1:10">
      <c r="A39" s="42"/>
      <c r="B39" s="44"/>
      <c r="C39" s="44"/>
      <c r="D39" s="44"/>
      <c r="E39" s="44"/>
      <c r="F39" s="44"/>
      <c r="G39" s="44"/>
      <c r="H39" s="44"/>
      <c r="I39" s="44"/>
      <c r="J39" s="44"/>
    </row>
    <row r="40" spans="1:10" ht="15" customHeight="1">
      <c r="A40" s="42"/>
      <c r="B40" s="44"/>
      <c r="C40" s="44"/>
      <c r="D40" s="44"/>
      <c r="E40" s="44"/>
      <c r="F40" s="44"/>
      <c r="G40" s="44"/>
      <c r="H40" s="44"/>
      <c r="I40" s="44"/>
      <c r="J40" s="44"/>
    </row>
    <row r="41" spans="1:10" ht="15" customHeight="1">
      <c r="A41" s="42"/>
      <c r="B41" s="44"/>
      <c r="C41" s="44"/>
      <c r="D41" s="44"/>
      <c r="E41" s="44"/>
      <c r="F41" s="44"/>
      <c r="G41" s="44"/>
      <c r="H41" s="44"/>
      <c r="I41" s="44"/>
      <c r="J41" s="44"/>
    </row>
    <row r="42" spans="1:10">
      <c r="A42" s="42"/>
      <c r="B42" s="44"/>
      <c r="C42" s="44"/>
      <c r="D42" s="44"/>
      <c r="E42" s="44"/>
      <c r="F42" s="44"/>
      <c r="G42" s="44"/>
      <c r="H42" s="44"/>
      <c r="I42" s="44"/>
      <c r="J42" s="44"/>
    </row>
    <row r="43" spans="1:10">
      <c r="A43" s="42"/>
      <c r="B43" s="44"/>
      <c r="C43" s="44"/>
      <c r="D43" s="44"/>
      <c r="E43" s="44"/>
      <c r="F43" s="44"/>
      <c r="G43" s="44"/>
      <c r="H43" s="44"/>
      <c r="I43" s="44"/>
      <c r="J43" s="44"/>
    </row>
    <row r="44" spans="1:10">
      <c r="A44" s="42"/>
      <c r="B44" s="44"/>
      <c r="C44" s="44"/>
      <c r="D44" s="44"/>
      <c r="E44" s="44"/>
      <c r="F44" s="44"/>
      <c r="G44" s="44"/>
      <c r="H44" s="44"/>
      <c r="I44" s="44"/>
      <c r="J44" s="44"/>
    </row>
    <row r="45" spans="1:10">
      <c r="A45" s="42"/>
      <c r="B45" s="44"/>
      <c r="C45" s="44"/>
      <c r="D45" s="44"/>
      <c r="E45" s="44"/>
      <c r="F45" s="44"/>
      <c r="G45" s="44"/>
      <c r="H45" s="44"/>
      <c r="I45" s="44"/>
      <c r="J45" s="44"/>
    </row>
    <row r="46" spans="1:10" ht="15" customHeight="1">
      <c r="A46" s="42"/>
      <c r="B46" s="44"/>
      <c r="C46" s="44"/>
      <c r="D46" s="44"/>
      <c r="E46" s="44"/>
      <c r="F46" s="44"/>
      <c r="G46" s="44"/>
      <c r="H46" s="44"/>
      <c r="I46" s="44"/>
      <c r="J46" s="44"/>
    </row>
    <row r="47" spans="1:10">
      <c r="A47" s="42"/>
      <c r="B47" s="44"/>
      <c r="C47" s="44"/>
      <c r="D47" s="44"/>
      <c r="E47" s="44"/>
      <c r="F47" s="44"/>
      <c r="G47" s="44"/>
      <c r="H47" s="44"/>
      <c r="I47" s="44"/>
      <c r="J47" s="44"/>
    </row>
    <row r="48" spans="1:10" ht="15" customHeight="1">
      <c r="A48" s="42"/>
      <c r="B48" s="44"/>
      <c r="C48" s="44"/>
      <c r="D48" s="44"/>
      <c r="E48" s="44"/>
      <c r="F48" s="44"/>
      <c r="G48" s="44"/>
      <c r="H48" s="44"/>
      <c r="I48" s="44"/>
      <c r="J48" s="44"/>
    </row>
    <row r="49" spans="1:10">
      <c r="A49" s="42"/>
      <c r="B49" s="44"/>
      <c r="C49" s="44"/>
      <c r="D49" s="44"/>
      <c r="E49" s="44"/>
      <c r="F49" s="44"/>
      <c r="G49" s="44"/>
      <c r="H49" s="44"/>
      <c r="I49" s="44"/>
      <c r="J49" s="44"/>
    </row>
    <row r="50" spans="1:10" ht="15" customHeight="1">
      <c r="A50" s="42"/>
      <c r="B50" s="44"/>
      <c r="C50" s="44"/>
      <c r="D50" s="44"/>
      <c r="E50" s="44"/>
      <c r="F50" s="44"/>
      <c r="G50" s="44"/>
      <c r="H50" s="44"/>
      <c r="I50" s="44"/>
      <c r="J50" s="44"/>
    </row>
    <row r="51" spans="1:10">
      <c r="A51" s="42"/>
      <c r="B51" s="44"/>
      <c r="C51" s="44"/>
      <c r="D51" s="44"/>
      <c r="E51" s="44"/>
      <c r="F51" s="44"/>
      <c r="G51" s="44"/>
      <c r="H51" s="44"/>
      <c r="I51" s="44"/>
      <c r="J51" s="44"/>
    </row>
    <row r="52" spans="1:10" ht="15" customHeight="1">
      <c r="A52" s="42"/>
      <c r="B52" s="44"/>
      <c r="C52" s="44"/>
      <c r="D52" s="44"/>
      <c r="E52" s="44"/>
      <c r="F52" s="44"/>
      <c r="G52" s="44"/>
      <c r="H52" s="44"/>
      <c r="I52" s="44"/>
      <c r="J52" s="44"/>
    </row>
    <row r="53" spans="1:10" ht="15" customHeight="1">
      <c r="A53" s="42"/>
      <c r="B53" s="44"/>
      <c r="C53" s="44"/>
      <c r="D53" s="44"/>
      <c r="E53" s="44"/>
      <c r="F53" s="44"/>
      <c r="G53" s="44"/>
      <c r="H53" s="44"/>
      <c r="I53" s="44"/>
      <c r="J53" s="44"/>
    </row>
    <row r="54" spans="1:10">
      <c r="A54" s="42"/>
      <c r="B54" s="44"/>
      <c r="C54" s="44"/>
      <c r="D54" s="44"/>
      <c r="E54" s="44"/>
      <c r="F54" s="44"/>
      <c r="G54" s="44"/>
      <c r="H54" s="44"/>
      <c r="I54" s="44"/>
      <c r="J54" s="44"/>
    </row>
    <row r="55" spans="1:10" ht="15" customHeight="1">
      <c r="A55" s="42"/>
      <c r="B55" s="44"/>
      <c r="C55" s="44"/>
      <c r="D55" s="44"/>
      <c r="E55" s="44"/>
      <c r="F55" s="44"/>
      <c r="G55" s="44"/>
      <c r="H55" s="44"/>
      <c r="I55" s="44"/>
      <c r="J55" s="44"/>
    </row>
    <row r="56" spans="1:10">
      <c r="A56" s="42"/>
      <c r="B56" s="44"/>
      <c r="C56" s="44"/>
      <c r="D56" s="44"/>
      <c r="E56" s="44"/>
      <c r="F56" s="44"/>
      <c r="G56" s="44"/>
      <c r="H56" s="44"/>
      <c r="I56" s="44"/>
      <c r="J56" s="44"/>
    </row>
    <row r="57" spans="1:10">
      <c r="A57" s="42"/>
      <c r="B57" s="44"/>
      <c r="C57" s="44"/>
      <c r="D57" s="44"/>
      <c r="E57" s="44"/>
      <c r="F57" s="44"/>
      <c r="G57" s="44"/>
      <c r="H57" s="44"/>
      <c r="I57" s="44"/>
      <c r="J57" s="44"/>
    </row>
    <row r="58" spans="1:10" ht="15" customHeight="1">
      <c r="A58" s="42"/>
      <c r="B58" s="44"/>
      <c r="C58" s="44"/>
      <c r="D58" s="44"/>
      <c r="E58" s="44"/>
      <c r="F58" s="44"/>
      <c r="G58" s="44"/>
      <c r="H58" s="44"/>
      <c r="I58" s="44"/>
      <c r="J58" s="44"/>
    </row>
    <row r="59" spans="1:10">
      <c r="A59" s="42"/>
      <c r="B59" s="44"/>
      <c r="C59" s="44"/>
      <c r="D59" s="44"/>
      <c r="E59" s="44"/>
      <c r="F59" s="44"/>
      <c r="G59" s="44"/>
      <c r="H59" s="44"/>
      <c r="I59" s="44"/>
      <c r="J59" s="44"/>
    </row>
    <row r="60" spans="1:10" ht="15" customHeight="1">
      <c r="A60" s="42"/>
      <c r="B60" s="44"/>
      <c r="C60" s="44"/>
      <c r="D60" s="44"/>
      <c r="E60" s="44"/>
      <c r="F60" s="44"/>
      <c r="G60" s="44"/>
      <c r="H60" s="44"/>
      <c r="I60" s="44"/>
      <c r="J60" s="44"/>
    </row>
    <row r="61" spans="1:10">
      <c r="A61" s="42"/>
      <c r="B61" s="44"/>
      <c r="C61" s="44"/>
      <c r="D61" s="44"/>
      <c r="E61" s="44"/>
      <c r="F61" s="44"/>
      <c r="G61" s="44"/>
      <c r="H61" s="44"/>
      <c r="I61" s="44"/>
      <c r="J61" s="44"/>
    </row>
    <row r="62" spans="1:10">
      <c r="A62" s="42"/>
      <c r="B62" s="44"/>
      <c r="C62" s="44"/>
      <c r="D62" s="44"/>
      <c r="E62" s="44"/>
      <c r="F62" s="44"/>
      <c r="G62" s="44"/>
      <c r="H62" s="44"/>
      <c r="I62" s="44"/>
      <c r="J62" s="44"/>
    </row>
    <row r="63" spans="1:10" ht="15" customHeight="1">
      <c r="A63" s="42"/>
      <c r="B63" s="44"/>
      <c r="C63" s="44"/>
      <c r="D63" s="44"/>
      <c r="E63" s="44"/>
      <c r="F63" s="44"/>
      <c r="G63" s="44"/>
      <c r="H63" s="44"/>
      <c r="I63" s="44"/>
      <c r="J63" s="44"/>
    </row>
    <row r="64" spans="1:10">
      <c r="A64" s="42"/>
      <c r="B64" s="44"/>
      <c r="C64" s="44"/>
      <c r="D64" s="44"/>
      <c r="E64" s="44"/>
      <c r="F64" s="44"/>
      <c r="G64" s="44"/>
      <c r="H64" s="44"/>
      <c r="I64" s="44"/>
      <c r="J64" s="44"/>
    </row>
    <row r="65" spans="1:10" ht="15" customHeight="1">
      <c r="A65" s="42"/>
      <c r="B65" s="44"/>
      <c r="C65" s="44"/>
      <c r="D65" s="44"/>
      <c r="E65" s="44"/>
      <c r="F65" s="44"/>
      <c r="G65" s="44"/>
      <c r="H65" s="44"/>
      <c r="I65" s="44"/>
      <c r="J65" s="44"/>
    </row>
    <row r="66" spans="1:10">
      <c r="A66" s="42"/>
      <c r="B66" s="44"/>
      <c r="C66" s="44"/>
      <c r="D66" s="44"/>
      <c r="E66" s="44"/>
      <c r="F66" s="44"/>
      <c r="G66" s="44"/>
      <c r="H66" s="44"/>
      <c r="I66" s="44"/>
      <c r="J66" s="44"/>
    </row>
    <row r="67" spans="1:10" ht="15" customHeight="1">
      <c r="A67" s="42"/>
      <c r="B67" s="44"/>
      <c r="C67" s="44"/>
      <c r="D67" s="44"/>
      <c r="E67" s="44"/>
      <c r="F67" s="44"/>
      <c r="G67" s="44"/>
      <c r="H67" s="44"/>
      <c r="I67" s="44"/>
      <c r="J67" s="44"/>
    </row>
    <row r="68" spans="1:10">
      <c r="A68" s="42"/>
      <c r="B68" s="44"/>
      <c r="C68" s="44"/>
      <c r="D68" s="44"/>
      <c r="E68" s="44"/>
      <c r="F68" s="44"/>
      <c r="G68" s="44"/>
      <c r="H68" s="44"/>
      <c r="I68" s="44"/>
      <c r="J68" s="44"/>
    </row>
    <row r="69" spans="1:10" ht="15" customHeight="1">
      <c r="A69" s="42"/>
      <c r="B69" s="44"/>
      <c r="C69" s="44"/>
      <c r="D69" s="44"/>
      <c r="E69" s="44"/>
      <c r="F69" s="44"/>
      <c r="G69" s="44"/>
      <c r="H69" s="44"/>
      <c r="I69" s="44"/>
      <c r="J69" s="44"/>
    </row>
    <row r="70" spans="1:10">
      <c r="A70" s="42"/>
      <c r="B70" s="44"/>
      <c r="C70" s="44"/>
      <c r="D70" s="44"/>
      <c r="E70" s="44"/>
      <c r="F70" s="44"/>
      <c r="G70" s="44"/>
      <c r="H70" s="44"/>
      <c r="I70" s="44"/>
      <c r="J70" s="44"/>
    </row>
    <row r="71" spans="1:10">
      <c r="A71" s="42"/>
      <c r="B71" s="44"/>
      <c r="C71" s="44"/>
      <c r="D71" s="44"/>
      <c r="E71" s="44"/>
      <c r="F71" s="44"/>
      <c r="G71" s="44"/>
      <c r="H71" s="44"/>
      <c r="I71" s="44"/>
      <c r="J71" s="44"/>
    </row>
    <row r="72" spans="1:10">
      <c r="A72" s="42"/>
      <c r="B72" s="44"/>
      <c r="C72" s="44"/>
      <c r="D72" s="44"/>
      <c r="E72" s="44"/>
      <c r="F72" s="44"/>
      <c r="G72" s="44"/>
      <c r="H72" s="44"/>
      <c r="I72" s="44"/>
      <c r="J72" s="44"/>
    </row>
    <row r="73" spans="1:10" ht="15" customHeight="1">
      <c r="A73" s="42"/>
      <c r="B73" s="44"/>
      <c r="C73" s="44"/>
      <c r="D73" s="44"/>
      <c r="E73" s="44"/>
      <c r="F73" s="44"/>
      <c r="G73" s="44"/>
      <c r="H73" s="44"/>
      <c r="I73" s="44"/>
      <c r="J73" s="44"/>
    </row>
    <row r="74" spans="1:10">
      <c r="A74" s="42"/>
      <c r="B74" s="44"/>
      <c r="C74" s="44"/>
      <c r="D74" s="44"/>
      <c r="E74" s="44"/>
      <c r="F74" s="44"/>
      <c r="G74" s="44"/>
      <c r="H74" s="44"/>
      <c r="I74" s="44"/>
      <c r="J74" s="44"/>
    </row>
    <row r="75" spans="1:10" ht="15" customHeight="1">
      <c r="A75" s="42"/>
      <c r="B75" s="44"/>
      <c r="C75" s="44"/>
      <c r="D75" s="44"/>
      <c r="E75" s="44"/>
      <c r="F75" s="44"/>
      <c r="G75" s="44"/>
      <c r="H75" s="44"/>
      <c r="I75" s="44"/>
      <c r="J75" s="44"/>
    </row>
    <row r="76" spans="1:10">
      <c r="A76" s="42"/>
      <c r="B76" s="44"/>
      <c r="C76" s="44"/>
      <c r="D76" s="44"/>
      <c r="E76" s="44"/>
      <c r="F76" s="44"/>
      <c r="G76" s="44"/>
      <c r="H76" s="44"/>
      <c r="I76" s="44"/>
      <c r="J76" s="44"/>
    </row>
    <row r="77" spans="1:10" ht="15" customHeight="1">
      <c r="A77" s="42"/>
      <c r="B77" s="44"/>
      <c r="C77" s="44"/>
      <c r="D77" s="44"/>
      <c r="E77" s="44"/>
      <c r="F77" s="44"/>
      <c r="G77" s="44"/>
      <c r="H77" s="44"/>
      <c r="I77" s="44"/>
      <c r="J77" s="44"/>
    </row>
    <row r="78" spans="1:10">
      <c r="A78" s="42"/>
      <c r="B78" s="44"/>
      <c r="C78" s="44"/>
      <c r="D78" s="44"/>
      <c r="E78" s="44"/>
      <c r="F78" s="44"/>
      <c r="G78" s="44"/>
      <c r="H78" s="44"/>
      <c r="I78" s="44"/>
      <c r="J78" s="44"/>
    </row>
    <row r="79" spans="1:10" ht="15" customHeight="1">
      <c r="A79" s="42"/>
      <c r="B79" s="44"/>
      <c r="C79" s="44"/>
      <c r="D79" s="44"/>
      <c r="E79" s="44"/>
      <c r="F79" s="44"/>
      <c r="G79" s="44"/>
      <c r="H79" s="44"/>
      <c r="I79" s="44"/>
      <c r="J79" s="44"/>
    </row>
    <row r="80" spans="1:10">
      <c r="A80" s="42"/>
      <c r="B80" s="44"/>
      <c r="C80" s="44"/>
      <c r="D80" s="44"/>
      <c r="E80" s="44"/>
      <c r="F80" s="44"/>
      <c r="G80" s="44"/>
      <c r="H80" s="44"/>
      <c r="I80" s="44"/>
      <c r="J80" s="44"/>
    </row>
    <row r="81" spans="1:10" ht="15" customHeight="1">
      <c r="A81" s="42"/>
      <c r="B81" s="44"/>
      <c r="C81" s="44"/>
      <c r="D81" s="44"/>
      <c r="E81" s="44"/>
      <c r="F81" s="44"/>
      <c r="G81" s="44"/>
      <c r="H81" s="44"/>
      <c r="I81" s="44"/>
      <c r="J81" s="44"/>
    </row>
    <row r="82" spans="1:10">
      <c r="A82" s="42"/>
      <c r="B82" s="44"/>
      <c r="C82" s="44"/>
      <c r="D82" s="44"/>
      <c r="E82" s="44"/>
      <c r="F82" s="44"/>
      <c r="G82" s="44"/>
      <c r="H82" s="44"/>
      <c r="I82" s="44"/>
      <c r="J82" s="44"/>
    </row>
    <row r="83" spans="1:10" ht="15.75" customHeight="1">
      <c r="A83" s="45"/>
      <c r="B83" s="46"/>
      <c r="C83" s="46"/>
      <c r="D83" s="46"/>
      <c r="E83" s="46"/>
      <c r="F83" s="46"/>
      <c r="G83" s="46"/>
      <c r="H83" s="46"/>
      <c r="I83" s="46"/>
      <c r="J83" s="46"/>
    </row>
    <row r="84" spans="1:10">
      <c r="A84" s="45"/>
      <c r="B84" s="46"/>
      <c r="C84" s="46"/>
      <c r="D84" s="46"/>
      <c r="E84" s="46"/>
      <c r="F84" s="46"/>
      <c r="G84" s="46"/>
      <c r="H84" s="46"/>
      <c r="I84" s="46"/>
      <c r="J84" s="46"/>
    </row>
    <row r="85" spans="1:10">
      <c r="A85" s="45"/>
      <c r="B85" s="46"/>
      <c r="C85" s="46"/>
      <c r="D85" s="46"/>
      <c r="E85" s="46"/>
      <c r="F85" s="46"/>
      <c r="G85" s="46"/>
      <c r="H85" s="46"/>
      <c r="I85" s="46"/>
      <c r="J85" s="46"/>
    </row>
  </sheetData>
  <sheetProtection algorithmName="SHA-512" hashValue="XfjVT8VZgovUcLErdBo5SOnerqhhWmg6w3nsZ+MUs3YTRD5hStc1SZKVqGvW8JaDNWsMUOjaKBBNNxVcPXruYA==" saltValue="xSpffTGjJvuebZFVBMg4qg==" spinCount="100000" sheet="1" objects="1" scenarios="1"/>
  <mergeCells count="14">
    <mergeCell ref="A1:J1"/>
    <mergeCell ref="A4:A7"/>
    <mergeCell ref="B8:J11"/>
    <mergeCell ref="A28:J29"/>
    <mergeCell ref="A24:J27"/>
    <mergeCell ref="B20:J23"/>
    <mergeCell ref="A2:J3"/>
    <mergeCell ref="B4:J7"/>
    <mergeCell ref="A8:A11"/>
    <mergeCell ref="A12:A15"/>
    <mergeCell ref="B12:J15"/>
    <mergeCell ref="A16:A19"/>
    <mergeCell ref="B16:J19"/>
    <mergeCell ref="A20:A23"/>
  </mergeCells>
  <phoneticPr fontId="16" type="noConversion"/>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A213-9ADB-4409-8FBA-B0144F022925}">
  <sheetPr codeName="Sheet3"/>
  <dimension ref="A1:N60"/>
  <sheetViews>
    <sheetView zoomScale="120" zoomScaleNormal="120" workbookViewId="0">
      <selection activeCell="C10" sqref="C10:C11"/>
    </sheetView>
  </sheetViews>
  <sheetFormatPr defaultRowHeight="15"/>
  <cols>
    <col min="2" max="2" width="30.42578125" customWidth="1"/>
    <col min="3" max="3" width="19.28515625" customWidth="1"/>
    <col min="4" max="4" width="4.5703125" customWidth="1"/>
    <col min="5" max="5" width="25.7109375" customWidth="1"/>
    <col min="6" max="6" width="25.28515625" customWidth="1"/>
    <col min="7" max="8" width="13.85546875" customWidth="1"/>
    <col min="9" max="9" width="19.42578125" customWidth="1"/>
    <col min="10" max="10" width="22.7109375" customWidth="1"/>
    <col min="11" max="11" width="20" customWidth="1"/>
    <col min="12" max="12" width="12.85546875" customWidth="1"/>
    <col min="13" max="13" width="15.42578125" customWidth="1"/>
    <col min="14" max="14" width="17.5703125" customWidth="1"/>
  </cols>
  <sheetData>
    <row r="1" spans="1:14" ht="27" thickBot="1">
      <c r="A1" s="1"/>
      <c r="B1" s="103" t="s">
        <v>8</v>
      </c>
      <c r="C1" s="104"/>
      <c r="D1" s="104"/>
      <c r="E1" s="104"/>
      <c r="F1" s="104"/>
      <c r="G1" s="104"/>
      <c r="H1" s="105"/>
    </row>
    <row r="2" spans="1:14" ht="19.5" thickBot="1">
      <c r="A2" s="106" t="s">
        <v>1</v>
      </c>
      <c r="B2" s="107" t="str">
        <f>IF(D2,"Fixed Price Contract",IF(D3,"Cost Reimbursable Contract","(CHECK THE RELEVANT BOX -&gt;)"))</f>
        <v>(CHECK THE RELEVANT BOX -&gt;)</v>
      </c>
      <c r="C2" s="107"/>
      <c r="D2" s="54" t="b">
        <v>0</v>
      </c>
      <c r="E2" s="108" t="s">
        <v>9</v>
      </c>
      <c r="F2" s="108"/>
      <c r="G2" s="108"/>
      <c r="H2" s="108"/>
    </row>
    <row r="3" spans="1:14" ht="19.5" thickBot="1">
      <c r="A3" s="106"/>
      <c r="B3" s="107"/>
      <c r="C3" s="107"/>
      <c r="D3" s="54" t="b">
        <v>0</v>
      </c>
      <c r="E3" s="108" t="s">
        <v>10</v>
      </c>
      <c r="F3" s="108"/>
      <c r="G3" s="108"/>
      <c r="H3" s="108"/>
    </row>
    <row r="4" spans="1:14" ht="19.5" customHeight="1" thickBot="1">
      <c r="A4" s="1"/>
      <c r="B4" s="102" t="s">
        <v>11</v>
      </c>
      <c r="C4" s="102"/>
      <c r="D4" s="102"/>
      <c r="E4" s="102"/>
      <c r="F4" s="102"/>
      <c r="G4" s="102"/>
      <c r="H4" s="102"/>
    </row>
    <row r="5" spans="1:14" ht="31.5" customHeight="1" thickBot="1">
      <c r="A5" s="59" t="s">
        <v>2</v>
      </c>
      <c r="B5" s="7" t="s">
        <v>12</v>
      </c>
      <c r="C5" s="41" t="str">
        <f>IF(D6,4.71,IF(D7,4.73,"(CHECK THE RELEVANT BOX -&gt;)"))</f>
        <v>(CHECK THE RELEVANT BOX -&gt;)</v>
      </c>
      <c r="D5" s="109" t="str">
        <f>IF(AND(D6,D7), "ERROR: CHECK ONLY ONE", "Please Check Non-Safety Net Lunch or Safety Net Lunch:")</f>
        <v>Please Check Non-Safety Net Lunch or Safety Net Lunch:</v>
      </c>
      <c r="E5" s="109"/>
      <c r="F5" s="109"/>
      <c r="G5" s="109"/>
      <c r="H5" s="109"/>
      <c r="I5" s="6"/>
      <c r="J5" s="11"/>
      <c r="K5" s="11"/>
      <c r="L5" s="11"/>
      <c r="M5" s="11"/>
      <c r="N5" s="11"/>
    </row>
    <row r="6" spans="1:14" ht="23.1" customHeight="1" thickBot="1">
      <c r="A6" s="1"/>
      <c r="B6" s="110" t="s">
        <v>13</v>
      </c>
      <c r="C6" s="110"/>
      <c r="D6" s="54" t="b">
        <v>0</v>
      </c>
      <c r="E6" s="102" t="s">
        <v>14</v>
      </c>
      <c r="F6" s="102"/>
      <c r="G6" s="111" t="str">
        <f>IF(D6, 4.33+0.08+0.3, "NOT APPLICABLE")</f>
        <v>NOT APPLICABLE</v>
      </c>
      <c r="H6" s="111"/>
      <c r="I6" s="5"/>
      <c r="J6" s="6"/>
      <c r="K6" s="6"/>
      <c r="L6" s="6"/>
      <c r="M6" s="6"/>
      <c r="N6" s="6"/>
    </row>
    <row r="7" spans="1:14" ht="23.1" customHeight="1" thickBot="1">
      <c r="A7" s="1"/>
      <c r="B7" s="110"/>
      <c r="C7" s="110"/>
      <c r="D7" s="54" t="b">
        <v>0</v>
      </c>
      <c r="E7" s="112" t="s">
        <v>15</v>
      </c>
      <c r="F7" s="112"/>
      <c r="G7" s="111" t="str">
        <f>IF(D7, 4.35+0.08+0.3, "NOT APPLICABLE")</f>
        <v>NOT APPLICABLE</v>
      </c>
      <c r="H7" s="111"/>
      <c r="I7" s="5"/>
      <c r="J7" s="6"/>
      <c r="K7" s="6"/>
      <c r="L7" s="6"/>
      <c r="M7" s="6"/>
      <c r="N7" s="6"/>
    </row>
    <row r="8" spans="1:14" ht="23.1" customHeight="1" thickBot="1">
      <c r="A8" s="1"/>
      <c r="B8" s="113"/>
      <c r="C8" s="113"/>
      <c r="D8" s="113"/>
      <c r="E8" s="113"/>
      <c r="F8" s="113"/>
      <c r="G8" s="113"/>
      <c r="H8" s="113"/>
      <c r="I8" s="5"/>
      <c r="J8" s="6"/>
      <c r="K8" s="6"/>
      <c r="L8" s="6"/>
      <c r="M8" s="6"/>
      <c r="N8" s="6"/>
    </row>
    <row r="9" spans="1:14" ht="19.5" thickBot="1">
      <c r="A9" s="61" t="s">
        <v>3</v>
      </c>
      <c r="B9" s="114" t="s">
        <v>16</v>
      </c>
      <c r="C9" s="114"/>
      <c r="D9" s="114"/>
      <c r="E9" s="114" t="s">
        <v>17</v>
      </c>
      <c r="F9" s="114"/>
      <c r="G9" s="114"/>
      <c r="H9" s="114"/>
      <c r="I9" s="5"/>
      <c r="J9" s="6"/>
      <c r="K9" s="6"/>
      <c r="L9" s="6"/>
      <c r="M9" s="6"/>
      <c r="N9" s="6"/>
    </row>
    <row r="10" spans="1:14" ht="19.5" thickBot="1">
      <c r="A10" s="1"/>
      <c r="B10" s="115" t="s">
        <v>18</v>
      </c>
      <c r="C10" s="116"/>
      <c r="D10" s="114"/>
      <c r="E10" s="117" t="s">
        <v>19</v>
      </c>
      <c r="F10" s="117"/>
      <c r="G10" s="117"/>
      <c r="H10" s="47"/>
    </row>
    <row r="11" spans="1:14" ht="19.5" thickBot="1">
      <c r="A11" s="1"/>
      <c r="B11" s="115"/>
      <c r="C11" s="116"/>
      <c r="D11" s="114"/>
      <c r="E11" s="117" t="s">
        <v>20</v>
      </c>
      <c r="F11" s="117"/>
      <c r="G11" s="117"/>
      <c r="H11" s="47"/>
    </row>
    <row r="12" spans="1:14" ht="19.5" thickBot="1">
      <c r="A12" s="1"/>
      <c r="B12" s="115" t="s">
        <v>21</v>
      </c>
      <c r="C12" s="116"/>
      <c r="D12" s="114"/>
      <c r="E12" s="117" t="s">
        <v>22</v>
      </c>
      <c r="F12" s="117"/>
      <c r="G12" s="117"/>
      <c r="H12" s="47"/>
    </row>
    <row r="13" spans="1:14" ht="19.5" thickBot="1">
      <c r="A13" s="1"/>
      <c r="B13" s="115"/>
      <c r="C13" s="116"/>
      <c r="D13" s="114"/>
      <c r="E13" s="117" t="s">
        <v>23</v>
      </c>
      <c r="F13" s="117"/>
      <c r="G13" s="117"/>
      <c r="H13" s="47"/>
    </row>
    <row r="14" spans="1:14" ht="19.5" thickBot="1">
      <c r="A14" s="1"/>
      <c r="B14" s="115" t="s">
        <v>24</v>
      </c>
      <c r="C14" s="116"/>
      <c r="D14" s="114"/>
      <c r="E14" s="117" t="s">
        <v>25</v>
      </c>
      <c r="F14" s="117"/>
      <c r="G14" s="117"/>
      <c r="H14" s="47"/>
    </row>
    <row r="15" spans="1:14" ht="19.5" thickBot="1">
      <c r="A15" s="1"/>
      <c r="B15" s="115"/>
      <c r="C15" s="116"/>
      <c r="D15" s="114"/>
      <c r="E15" s="117" t="s">
        <v>26</v>
      </c>
      <c r="F15" s="117"/>
      <c r="G15" s="117"/>
      <c r="H15" s="47"/>
    </row>
    <row r="16" spans="1:14" ht="19.5" thickBot="1">
      <c r="A16" s="1"/>
      <c r="B16" s="115" t="s">
        <v>27</v>
      </c>
      <c r="C16" s="116"/>
      <c r="D16" s="114"/>
      <c r="E16" s="117" t="s">
        <v>28</v>
      </c>
      <c r="F16" s="117"/>
      <c r="G16" s="117"/>
      <c r="H16" s="47"/>
    </row>
    <row r="17" spans="1:8" ht="19.5" thickBot="1">
      <c r="A17" s="1"/>
      <c r="B17" s="115"/>
      <c r="C17" s="116"/>
      <c r="D17" s="114"/>
      <c r="E17" s="117" t="s">
        <v>29</v>
      </c>
      <c r="F17" s="117"/>
      <c r="G17" s="117"/>
      <c r="H17" s="47"/>
    </row>
    <row r="18" spans="1:8" ht="19.5" thickBot="1">
      <c r="A18" s="1"/>
      <c r="B18" s="115" t="s">
        <v>30</v>
      </c>
      <c r="C18" s="116"/>
      <c r="D18" s="114"/>
      <c r="E18" s="117" t="s">
        <v>31</v>
      </c>
      <c r="F18" s="117"/>
      <c r="G18" s="117"/>
      <c r="H18" s="47"/>
    </row>
    <row r="19" spans="1:8" ht="19.5" thickBot="1">
      <c r="A19" s="1"/>
      <c r="B19" s="115"/>
      <c r="C19" s="116"/>
      <c r="D19" s="114"/>
      <c r="E19" s="117" t="s">
        <v>32</v>
      </c>
      <c r="F19" s="117"/>
      <c r="G19" s="117"/>
      <c r="H19" s="47"/>
    </row>
    <row r="20" spans="1:8" ht="19.5" thickBot="1">
      <c r="A20" s="1"/>
      <c r="B20" s="118"/>
      <c r="C20" s="118"/>
      <c r="D20" s="118"/>
      <c r="E20" s="118"/>
      <c r="F20" s="118"/>
      <c r="G20" s="118"/>
      <c r="H20" s="118"/>
    </row>
    <row r="21" spans="1:8" ht="19.5" thickBot="1">
      <c r="A21" s="62" t="s">
        <v>4</v>
      </c>
      <c r="B21" s="114" t="s">
        <v>33</v>
      </c>
      <c r="C21" s="114"/>
      <c r="D21" s="114"/>
      <c r="E21" s="114"/>
      <c r="F21" s="114"/>
      <c r="G21" s="114"/>
      <c r="H21" s="114"/>
    </row>
    <row r="22" spans="1:8" ht="19.5" thickBot="1">
      <c r="A22" s="1"/>
      <c r="B22" s="4" t="s">
        <v>34</v>
      </c>
      <c r="C22" s="119" t="s">
        <v>35</v>
      </c>
      <c r="D22" s="119"/>
      <c r="E22" s="8" t="s">
        <v>36</v>
      </c>
      <c r="F22" s="119" t="s">
        <v>37</v>
      </c>
      <c r="G22" s="119"/>
      <c r="H22" s="8" t="s">
        <v>38</v>
      </c>
    </row>
    <row r="23" spans="1:8" ht="19.5" thickBot="1">
      <c r="A23" s="1"/>
      <c r="B23" s="3" t="s">
        <v>39</v>
      </c>
      <c r="C23" s="120"/>
      <c r="D23" s="120"/>
      <c r="E23" s="48">
        <f>C10</f>
        <v>0</v>
      </c>
      <c r="F23" s="121">
        <f>SUM(H10,H15)</f>
        <v>0</v>
      </c>
      <c r="G23" s="121"/>
      <c r="H23" s="38" t="str">
        <f>IF(D2,C23*E23,IF(D3,C23*F23,"$0.00"))</f>
        <v>$0.00</v>
      </c>
    </row>
    <row r="24" spans="1:8" ht="19.5" thickBot="1">
      <c r="A24" s="1"/>
      <c r="B24" s="3" t="s">
        <v>40</v>
      </c>
      <c r="C24" s="120"/>
      <c r="D24" s="120"/>
      <c r="E24" s="48">
        <f>C12</f>
        <v>0</v>
      </c>
      <c r="F24" s="121">
        <f>SUM(H11,H16)</f>
        <v>0</v>
      </c>
      <c r="G24" s="121"/>
      <c r="H24" s="38" t="str">
        <f>IF(D2,C24*E24,IF(D3,C24*F24,"$0.00"))</f>
        <v>$0.00</v>
      </c>
    </row>
    <row r="25" spans="1:8" ht="19.5" thickBot="1">
      <c r="A25" s="1"/>
      <c r="B25" s="3" t="s">
        <v>41</v>
      </c>
      <c r="C25" s="120"/>
      <c r="D25" s="120"/>
      <c r="E25" s="48">
        <f>C14</f>
        <v>0</v>
      </c>
      <c r="F25" s="121">
        <f>SUM(H12,H17)</f>
        <v>0</v>
      </c>
      <c r="G25" s="121"/>
      <c r="H25" s="38" t="str">
        <f>IF(D2,C25*E25,IF(D3,C25*F25,"$0.00"))</f>
        <v>$0.00</v>
      </c>
    </row>
    <row r="26" spans="1:8" ht="19.5" thickBot="1">
      <c r="A26" s="1"/>
      <c r="B26" s="3" t="s">
        <v>42</v>
      </c>
      <c r="C26" s="123"/>
      <c r="D26" s="124"/>
      <c r="E26" s="48">
        <f>C16</f>
        <v>0</v>
      </c>
      <c r="F26" s="125">
        <f>SUM(H13,H18)</f>
        <v>0</v>
      </c>
      <c r="G26" s="126"/>
      <c r="H26" s="38" t="str">
        <f>IF(D2,C26*E26,IF(D3,C26*F26,"$0.00"))</f>
        <v>$0.00</v>
      </c>
    </row>
    <row r="27" spans="1:8" ht="19.5" thickBot="1">
      <c r="A27" s="1"/>
      <c r="B27" s="3" t="s">
        <v>43</v>
      </c>
      <c r="C27" s="120"/>
      <c r="D27" s="120"/>
      <c r="E27" s="48">
        <f>C18</f>
        <v>0</v>
      </c>
      <c r="F27" s="121">
        <f>SUM(H14,H19)</f>
        <v>0</v>
      </c>
      <c r="G27" s="121"/>
      <c r="H27" s="38" t="str">
        <f>IF(D2,C27*E27,IF(D3,C27*F27,"$0.00"))</f>
        <v>$0.00</v>
      </c>
    </row>
    <row r="28" spans="1:8" ht="19.5" thickBot="1">
      <c r="A28" s="63" t="s">
        <v>6</v>
      </c>
      <c r="B28" s="114" t="s">
        <v>44</v>
      </c>
      <c r="C28" s="114"/>
      <c r="D28" s="114"/>
      <c r="E28" s="114"/>
      <c r="F28" s="114"/>
      <c r="G28" s="114"/>
      <c r="H28" s="114"/>
    </row>
    <row r="29" spans="1:8" ht="19.5" thickBot="1">
      <c r="A29" s="1"/>
      <c r="B29" s="4" t="s">
        <v>34</v>
      </c>
      <c r="C29" s="10" t="s">
        <v>45</v>
      </c>
      <c r="D29" s="8" t="s">
        <v>46</v>
      </c>
      <c r="E29" s="8" t="s">
        <v>35</v>
      </c>
      <c r="F29" s="8" t="s">
        <v>36</v>
      </c>
      <c r="G29" s="8" t="s">
        <v>47</v>
      </c>
      <c r="H29" s="8" t="s">
        <v>38</v>
      </c>
    </row>
    <row r="30" spans="1:8" ht="19.5" thickBot="1">
      <c r="A30" s="1"/>
      <c r="B30" s="9" t="s">
        <v>48</v>
      </c>
      <c r="C30" s="36"/>
      <c r="D30" s="40" t="str">
        <f>C5</f>
        <v>(CHECK THE RELEVANT BOX -&gt;)</v>
      </c>
      <c r="E30" s="37" t="e">
        <f t="shared" ref="E30:E31" si="0">SUM(C30/D30)</f>
        <v>#VALUE!</v>
      </c>
      <c r="F30" s="49">
        <f>C12</f>
        <v>0</v>
      </c>
      <c r="G30" s="50">
        <f>SUM(H11,H16)</f>
        <v>0</v>
      </c>
      <c r="H30" s="39" t="str">
        <f>IF(D2,E30*F30,IF(D3,E30*G30,"$0.00"))</f>
        <v>$0.00</v>
      </c>
    </row>
    <row r="31" spans="1:8" ht="19.5" thickBot="1">
      <c r="A31" s="1"/>
      <c r="B31" s="9" t="s">
        <v>49</v>
      </c>
      <c r="C31" s="36"/>
      <c r="D31" s="40" t="str">
        <f>C5</f>
        <v>(CHECK THE RELEVANT BOX -&gt;)</v>
      </c>
      <c r="E31" s="37" t="e">
        <f t="shared" si="0"/>
        <v>#VALUE!</v>
      </c>
      <c r="F31" s="49">
        <f>C12</f>
        <v>0</v>
      </c>
      <c r="G31" s="50">
        <f>SUM(H11,H16)</f>
        <v>0</v>
      </c>
      <c r="H31" s="39" t="str">
        <f>IF(D2,E31*F31,IF(D3,E31*G31,"$0.00"))</f>
        <v>$0.00</v>
      </c>
    </row>
    <row r="32" spans="1:8" ht="18.75">
      <c r="A32" s="1"/>
      <c r="B32" s="127" t="s">
        <v>38</v>
      </c>
      <c r="C32" s="127"/>
      <c r="D32" s="129">
        <f>SUM(H23:H27,H30:H31)</f>
        <v>0</v>
      </c>
      <c r="E32" s="130"/>
      <c r="F32" s="130"/>
      <c r="G32" s="130"/>
      <c r="H32" s="130"/>
    </row>
    <row r="33" spans="1:8" ht="19.5" thickBot="1">
      <c r="A33" s="1"/>
      <c r="B33" s="128"/>
      <c r="C33" s="128"/>
      <c r="D33" s="131"/>
      <c r="E33" s="131"/>
      <c r="F33" s="131"/>
      <c r="G33" s="131"/>
      <c r="H33" s="131"/>
    </row>
    <row r="34" spans="1:8" ht="26.25">
      <c r="A34" s="1"/>
      <c r="B34" s="12"/>
      <c r="C34" s="13"/>
      <c r="D34" s="19"/>
      <c r="E34" s="21"/>
      <c r="F34" s="21"/>
    </row>
    <row r="35" spans="1:8" ht="18.75">
      <c r="A35" s="1"/>
      <c r="B35" s="14"/>
      <c r="C35" s="15"/>
      <c r="D35" s="19"/>
      <c r="E35" s="20"/>
      <c r="F35" s="20"/>
    </row>
    <row r="36" spans="1:8" ht="18.75">
      <c r="A36" s="1"/>
      <c r="B36" s="14"/>
      <c r="C36" s="15"/>
      <c r="D36" s="19"/>
      <c r="E36" s="20"/>
      <c r="F36" s="20"/>
    </row>
    <row r="37" spans="1:8" ht="26.25">
      <c r="B37" s="21"/>
      <c r="C37" s="21"/>
      <c r="D37" s="19"/>
      <c r="E37" s="22"/>
      <c r="F37" s="23"/>
    </row>
    <row r="38" spans="1:8" ht="18.75">
      <c r="A38" s="2"/>
      <c r="B38" s="20"/>
      <c r="C38" s="20"/>
      <c r="D38" s="19"/>
      <c r="E38" s="16"/>
      <c r="F38" s="24"/>
    </row>
    <row r="39" spans="1:8" ht="18.75">
      <c r="A39" s="2"/>
      <c r="B39" s="122"/>
      <c r="C39" s="122"/>
      <c r="D39" s="19"/>
      <c r="E39" s="16"/>
      <c r="F39" s="25"/>
    </row>
    <row r="40" spans="1:8" ht="18.75">
      <c r="A40" s="2"/>
      <c r="B40" s="26"/>
      <c r="C40" s="27"/>
      <c r="D40" s="19"/>
      <c r="E40" s="16"/>
      <c r="F40" s="25"/>
    </row>
    <row r="41" spans="1:8" ht="18.75">
      <c r="A41" s="2"/>
      <c r="B41" s="28"/>
      <c r="C41" s="27"/>
      <c r="D41" s="19"/>
      <c r="E41" s="16"/>
      <c r="F41" s="25"/>
    </row>
    <row r="42" spans="1:8" ht="18.75">
      <c r="A42" s="2"/>
      <c r="B42" s="28"/>
      <c r="C42" s="27"/>
      <c r="D42" s="19"/>
      <c r="E42" s="16"/>
      <c r="F42" s="25"/>
    </row>
    <row r="43" spans="1:8" ht="18.75">
      <c r="A43" s="2"/>
      <c r="B43" s="28"/>
      <c r="C43" s="27"/>
      <c r="D43" s="19"/>
      <c r="E43" s="16"/>
      <c r="F43" s="25"/>
    </row>
    <row r="44" spans="1:8" ht="18.75">
      <c r="A44" s="2"/>
      <c r="B44" s="26"/>
      <c r="C44" s="27"/>
      <c r="D44" s="19"/>
      <c r="E44" s="16"/>
      <c r="F44" s="25"/>
    </row>
    <row r="45" spans="1:8" ht="18.75">
      <c r="A45" s="2"/>
      <c r="B45" s="26"/>
      <c r="C45" s="27"/>
      <c r="D45" s="19"/>
      <c r="E45" s="16"/>
      <c r="F45" s="25"/>
    </row>
    <row r="46" spans="1:8" ht="18.75">
      <c r="A46" s="2"/>
      <c r="B46" s="26"/>
      <c r="C46" s="27"/>
      <c r="D46" s="19"/>
      <c r="E46" s="16"/>
      <c r="F46" s="25"/>
    </row>
    <row r="47" spans="1:8" ht="18.75">
      <c r="A47" s="2"/>
      <c r="B47" s="29"/>
      <c r="C47" s="27"/>
      <c r="D47" s="19"/>
      <c r="E47" s="18"/>
      <c r="F47" s="25"/>
    </row>
    <row r="48" spans="1:8" ht="18.75">
      <c r="A48" s="2"/>
      <c r="B48" s="29"/>
      <c r="C48" s="27"/>
      <c r="D48" s="19"/>
      <c r="E48" s="16"/>
      <c r="F48" s="24"/>
    </row>
    <row r="49" spans="1:6" ht="18.75">
      <c r="A49" s="2"/>
      <c r="B49" s="30"/>
      <c r="C49" s="18"/>
      <c r="D49" s="19"/>
      <c r="E49" s="16"/>
      <c r="F49" s="25"/>
    </row>
    <row r="50" spans="1:6" ht="18.75">
      <c r="A50" s="2"/>
      <c r="B50" s="26"/>
      <c r="C50" s="16"/>
      <c r="D50" s="19"/>
      <c r="E50" s="16"/>
      <c r="F50" s="25"/>
    </row>
    <row r="51" spans="1:6" ht="18.75">
      <c r="A51" s="2"/>
      <c r="B51" s="31"/>
      <c r="C51" s="16"/>
      <c r="D51" s="19"/>
      <c r="E51" s="16"/>
      <c r="F51" s="25"/>
    </row>
    <row r="52" spans="1:6" ht="18.75">
      <c r="A52" s="2"/>
      <c r="B52" s="31"/>
      <c r="C52" s="16"/>
      <c r="D52" s="19"/>
      <c r="E52" s="16"/>
      <c r="F52" s="25"/>
    </row>
    <row r="53" spans="1:6" ht="18.75">
      <c r="A53" s="2"/>
      <c r="B53" s="31"/>
      <c r="C53" s="16"/>
      <c r="D53" s="19"/>
      <c r="E53" s="16"/>
      <c r="F53" s="25"/>
    </row>
    <row r="54" spans="1:6" ht="18.75">
      <c r="A54" s="2"/>
      <c r="B54" s="31"/>
      <c r="C54" s="16"/>
      <c r="D54" s="19"/>
      <c r="E54" s="16"/>
      <c r="F54" s="25"/>
    </row>
    <row r="55" spans="1:6" ht="18.75">
      <c r="A55" s="2"/>
      <c r="B55" s="31"/>
      <c r="C55" s="16"/>
      <c r="D55" s="19"/>
      <c r="E55" s="18"/>
      <c r="F55" s="24"/>
    </row>
    <row r="56" spans="1:6" ht="18.75">
      <c r="A56" s="2"/>
      <c r="B56" s="31"/>
      <c r="C56" s="16"/>
      <c r="D56" s="19"/>
      <c r="E56" s="17"/>
      <c r="F56" s="32"/>
    </row>
    <row r="57" spans="1:6" ht="18.75">
      <c r="A57" s="2"/>
      <c r="B57" s="30"/>
      <c r="C57" s="18"/>
      <c r="D57" s="19"/>
      <c r="E57" s="33"/>
      <c r="F57" s="32"/>
    </row>
    <row r="58" spans="1:6" ht="18.75">
      <c r="A58" s="2"/>
      <c r="B58" s="34"/>
      <c r="C58" s="18"/>
      <c r="D58" s="19"/>
    </row>
    <row r="59" spans="1:6" ht="18.75">
      <c r="A59" s="2"/>
      <c r="B59" s="19"/>
      <c r="C59" s="35"/>
      <c r="D59" s="19"/>
    </row>
    <row r="60" spans="1:6" ht="18.75">
      <c r="A60" s="2"/>
      <c r="D60" s="19"/>
    </row>
  </sheetData>
  <sheetProtection algorithmName="SHA-512" hashValue="cjVGviac/IwsZOVztBVMVYHUx9fVHDIC2hFa2b/t0QK2HSKgDu6xVFG8rAOhafJMMx022t3KG5M5+CCMM5v9rg==" saltValue="NCV9K3z9lzpYOT7OCzmlqA==" spinCount="100000" sheet="1" selectLockedCells="1"/>
  <mergeCells count="54">
    <mergeCell ref="B39:C39"/>
    <mergeCell ref="C24:D24"/>
    <mergeCell ref="F24:G24"/>
    <mergeCell ref="C25:D25"/>
    <mergeCell ref="F25:G25"/>
    <mergeCell ref="C26:D26"/>
    <mergeCell ref="F26:G26"/>
    <mergeCell ref="C27:D27"/>
    <mergeCell ref="F27:G27"/>
    <mergeCell ref="B28:H28"/>
    <mergeCell ref="B32:C33"/>
    <mergeCell ref="D32:H33"/>
    <mergeCell ref="B20:H20"/>
    <mergeCell ref="B21:H21"/>
    <mergeCell ref="C22:D22"/>
    <mergeCell ref="F22:G22"/>
    <mergeCell ref="C23:D23"/>
    <mergeCell ref="F23:G23"/>
    <mergeCell ref="B16:B17"/>
    <mergeCell ref="C16:C17"/>
    <mergeCell ref="E16:G16"/>
    <mergeCell ref="E17:G17"/>
    <mergeCell ref="B18:B19"/>
    <mergeCell ref="C18:C19"/>
    <mergeCell ref="E18:G18"/>
    <mergeCell ref="E19:G19"/>
    <mergeCell ref="B8:H8"/>
    <mergeCell ref="B9:C9"/>
    <mergeCell ref="D9:D19"/>
    <mergeCell ref="E9:H9"/>
    <mergeCell ref="B10:B11"/>
    <mergeCell ref="C10:C11"/>
    <mergeCell ref="E10:G10"/>
    <mergeCell ref="E11:G11"/>
    <mergeCell ref="B12:B13"/>
    <mergeCell ref="C12:C13"/>
    <mergeCell ref="E12:G12"/>
    <mergeCell ref="E13:G13"/>
    <mergeCell ref="B14:B15"/>
    <mergeCell ref="C14:C15"/>
    <mergeCell ref="E14:G14"/>
    <mergeCell ref="E15:G15"/>
    <mergeCell ref="D5:H5"/>
    <mergeCell ref="B6:C7"/>
    <mergeCell ref="E6:F6"/>
    <mergeCell ref="G6:H6"/>
    <mergeCell ref="E7:F7"/>
    <mergeCell ref="G7:H7"/>
    <mergeCell ref="B4:H4"/>
    <mergeCell ref="B1:H1"/>
    <mergeCell ref="A2:A3"/>
    <mergeCell ref="B2:C3"/>
    <mergeCell ref="E2:H2"/>
    <mergeCell ref="E3:H3"/>
  </mergeCells>
  <conditionalFormatting sqref="C5">
    <cfRule type="expression" dxfId="64" priority="4">
      <formula>AND(D6,D7)</formula>
    </cfRule>
  </conditionalFormatting>
  <conditionalFormatting sqref="C10 C12 C14 C16 C18">
    <cfRule type="expression" dxfId="63" priority="7">
      <formula>$D$3</formula>
    </cfRule>
    <cfRule type="expression" dxfId="62" priority="10">
      <formula>$D$2</formula>
    </cfRule>
    <cfRule type="expression" dxfId="61" priority="11">
      <formula>"$D$2"</formula>
    </cfRule>
  </conditionalFormatting>
  <conditionalFormatting sqref="D5">
    <cfRule type="expression" dxfId="60" priority="5">
      <formula>AND(D6,D7)</formula>
    </cfRule>
  </conditionalFormatting>
  <conditionalFormatting sqref="D30:D31">
    <cfRule type="expression" dxfId="59" priority="1">
      <formula>AND($D$6,$D$7)</formula>
    </cfRule>
  </conditionalFormatting>
  <conditionalFormatting sqref="E23:E27 F30:F31">
    <cfRule type="expression" dxfId="58" priority="3">
      <formula>$D$3</formula>
    </cfRule>
  </conditionalFormatting>
  <conditionalFormatting sqref="F23:F27 G30:G31">
    <cfRule type="expression" dxfId="57" priority="2">
      <formula>$D$2</formula>
    </cfRule>
  </conditionalFormatting>
  <conditionalFormatting sqref="H10:H19">
    <cfRule type="expression" dxfId="56" priority="6">
      <formula>$D$2</formula>
    </cfRule>
    <cfRule type="expression" dxfId="55" priority="8">
      <formula>$D$3</formula>
    </cfRule>
    <cfRule type="expression" priority="9">
      <formula>$D$3</formula>
    </cfRule>
  </conditionalFormatting>
  <dataValidations count="3">
    <dataValidation type="custom" allowBlank="1" showInputMessage="1" showErrorMessage="1" error="This cell is locked. Please check Fixed Price contract type to unlock cell for editing." sqref="C10:C19" xr:uid="{F16978C6-26B3-4957-A075-554A78E978E9}">
      <formula1>$D$2</formula1>
    </dataValidation>
    <dataValidation type="custom" allowBlank="1" showInputMessage="1" showErrorMessage="1" error="This cell is locked. Please check Cost Reimbursable contract type to unlock it for editing." sqref="H10:H19" xr:uid="{FEB205EA-6D3E-4A78-BB04-8E7AC9212EDD}">
      <formula1>$D$3</formula1>
    </dataValidation>
    <dataValidation type="list" errorStyle="warning" allowBlank="1" showInputMessage="1" errorTitle="Value Error" error="Please enter value to proceed" sqref="C5 D2:D3 D6:D7" xr:uid="{81F3FFA1-5632-4B63-8CFE-FECE97EBE116}">
      <formula1>MEValue</formula1>
    </dataValidation>
  </dataValidations>
  <pageMargins left="0.7" right="0.7" top="0.75" bottom="0.75" header="0.3" footer="0.3"/>
  <pageSetup paperSize="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47625</xdr:colOff>
                    <xdr:row>6</xdr:row>
                    <xdr:rowOff>28575</xdr:rowOff>
                  </from>
                  <to>
                    <xdr:col>3</xdr:col>
                    <xdr:colOff>228600</xdr:colOff>
                    <xdr:row>6</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47625</xdr:colOff>
                    <xdr:row>5</xdr:row>
                    <xdr:rowOff>28575</xdr:rowOff>
                  </from>
                  <to>
                    <xdr:col>3</xdr:col>
                    <xdr:colOff>228600</xdr:colOff>
                    <xdr:row>5</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47625</xdr:colOff>
                    <xdr:row>6</xdr:row>
                    <xdr:rowOff>28575</xdr:rowOff>
                  </from>
                  <to>
                    <xdr:col>3</xdr:col>
                    <xdr:colOff>228600</xdr:colOff>
                    <xdr:row>6</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47625</xdr:colOff>
                    <xdr:row>2</xdr:row>
                    <xdr:rowOff>28575</xdr:rowOff>
                  </from>
                  <to>
                    <xdr:col>3</xdr:col>
                    <xdr:colOff>228600</xdr:colOff>
                    <xdr:row>2</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47625</xdr:colOff>
                    <xdr:row>1</xdr:row>
                    <xdr:rowOff>28575</xdr:rowOff>
                  </from>
                  <to>
                    <xdr:col>3</xdr:col>
                    <xdr:colOff>228600</xdr:colOff>
                    <xdr:row>1</xdr:row>
                    <xdr:rowOff>219075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47625</xdr:colOff>
                    <xdr:row>2</xdr:row>
                    <xdr:rowOff>28575</xdr:rowOff>
                  </from>
                  <to>
                    <xdr:col>3</xdr:col>
                    <xdr:colOff>228600</xdr:colOff>
                    <xdr:row>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7322-8F72-4CAE-B7B8-78145471DCD8}">
  <sheetPr codeName="Sheet4"/>
  <dimension ref="A1:N60"/>
  <sheetViews>
    <sheetView zoomScale="120" zoomScaleNormal="120" workbookViewId="0">
      <selection activeCell="C10" sqref="C10:C11"/>
    </sheetView>
  </sheetViews>
  <sheetFormatPr defaultRowHeight="15"/>
  <cols>
    <col min="2" max="2" width="30.42578125" customWidth="1"/>
    <col min="3" max="3" width="19.28515625" customWidth="1"/>
    <col min="4" max="4" width="4.5703125" customWidth="1"/>
    <col min="5" max="5" width="25.7109375" customWidth="1"/>
    <col min="6" max="6" width="25.28515625" customWidth="1"/>
    <col min="7" max="8" width="13.85546875" customWidth="1"/>
    <col min="9" max="9" width="19.42578125" customWidth="1"/>
    <col min="10" max="10" width="22.7109375" customWidth="1"/>
    <col min="11" max="11" width="20" customWidth="1"/>
    <col min="12" max="12" width="12.85546875" customWidth="1"/>
    <col min="13" max="13" width="15.42578125" customWidth="1"/>
    <col min="14" max="14" width="17.5703125" customWidth="1"/>
  </cols>
  <sheetData>
    <row r="1" spans="1:14" ht="27" thickBot="1">
      <c r="A1" s="1"/>
      <c r="B1" s="103" t="s">
        <v>8</v>
      </c>
      <c r="C1" s="104"/>
      <c r="D1" s="104"/>
      <c r="E1" s="104"/>
      <c r="F1" s="104"/>
      <c r="G1" s="104"/>
      <c r="H1" s="105"/>
    </row>
    <row r="2" spans="1:14" ht="19.5" thickBot="1">
      <c r="A2" s="106" t="s">
        <v>1</v>
      </c>
      <c r="B2" s="107" t="str">
        <f>IF(D2,"Fixed Price Contract",IF(D3,"Cost Reimbursable Contract","(CHECK THE RELEVANT BOX -&gt;)"))</f>
        <v>(CHECK THE RELEVANT BOX -&gt;)</v>
      </c>
      <c r="C2" s="107"/>
      <c r="D2" s="54" t="b">
        <v>0</v>
      </c>
      <c r="E2" s="108" t="s">
        <v>9</v>
      </c>
      <c r="F2" s="108"/>
      <c r="G2" s="108"/>
      <c r="H2" s="108"/>
    </row>
    <row r="3" spans="1:14" ht="19.5" thickBot="1">
      <c r="A3" s="106"/>
      <c r="B3" s="107"/>
      <c r="C3" s="107"/>
      <c r="D3" s="54" t="b">
        <v>0</v>
      </c>
      <c r="E3" s="108" t="s">
        <v>10</v>
      </c>
      <c r="F3" s="108"/>
      <c r="G3" s="108"/>
      <c r="H3" s="108"/>
    </row>
    <row r="4" spans="1:14" ht="19.5" customHeight="1" thickBot="1">
      <c r="A4" s="1"/>
      <c r="B4" s="102" t="s">
        <v>11</v>
      </c>
      <c r="C4" s="102"/>
      <c r="D4" s="102"/>
      <c r="E4" s="102"/>
      <c r="F4" s="102"/>
      <c r="G4" s="102"/>
      <c r="H4" s="102"/>
    </row>
    <row r="5" spans="1:14" ht="31.5" customHeight="1" thickBot="1">
      <c r="A5" s="59" t="s">
        <v>2</v>
      </c>
      <c r="B5" s="7" t="s">
        <v>12</v>
      </c>
      <c r="C5" s="41" t="str">
        <f>IF(D6,4.63,IF(D7,4.65,"(CHECK THE RELEVANT BOX -&gt;)"))</f>
        <v>(CHECK THE RELEVANT BOX -&gt;)</v>
      </c>
      <c r="D5" s="109" t="str">
        <f>IF(AND(D6,D7), "ERROR: CHECK ONLY ONE", "Please Check Non-Safety Net Lunch or Safety Net Lunch:")</f>
        <v>Please Check Non-Safety Net Lunch or Safety Net Lunch:</v>
      </c>
      <c r="E5" s="109"/>
      <c r="F5" s="109"/>
      <c r="G5" s="109"/>
      <c r="H5" s="109"/>
      <c r="I5" s="6"/>
      <c r="J5" s="11"/>
      <c r="K5" s="11"/>
      <c r="L5" s="11"/>
      <c r="M5" s="11"/>
      <c r="N5" s="11"/>
    </row>
    <row r="6" spans="1:14" ht="23.1" customHeight="1" thickBot="1">
      <c r="A6" s="1"/>
      <c r="B6" s="110" t="s">
        <v>13</v>
      </c>
      <c r="C6" s="110"/>
      <c r="D6" s="54" t="b">
        <v>0</v>
      </c>
      <c r="E6" s="102" t="s">
        <v>50</v>
      </c>
      <c r="F6" s="102"/>
      <c r="G6" s="111" t="str">
        <f>IF(D6, 4.25+0.08+0.295, "NOT APPLICABLE")</f>
        <v>NOT APPLICABLE</v>
      </c>
      <c r="H6" s="111"/>
      <c r="I6" s="5"/>
      <c r="J6" s="6"/>
      <c r="K6" s="6"/>
      <c r="L6" s="6"/>
      <c r="M6" s="6"/>
      <c r="N6" s="6"/>
    </row>
    <row r="7" spans="1:14" ht="23.1" customHeight="1" thickBot="1">
      <c r="A7" s="1"/>
      <c r="B7" s="110"/>
      <c r="C7" s="110"/>
      <c r="D7" s="54" t="b">
        <v>0</v>
      </c>
      <c r="E7" s="112" t="s">
        <v>51</v>
      </c>
      <c r="F7" s="112"/>
      <c r="G7" s="111" t="str">
        <f>IF(D7, 4.27+0.08+0.295, "NOT APPLICABLE")</f>
        <v>NOT APPLICABLE</v>
      </c>
      <c r="H7" s="111"/>
      <c r="I7" s="5"/>
      <c r="J7" s="6"/>
      <c r="K7" s="6"/>
      <c r="L7" s="6"/>
      <c r="M7" s="6"/>
      <c r="N7" s="6"/>
    </row>
    <row r="8" spans="1:14" ht="23.1" customHeight="1" thickBot="1">
      <c r="A8" s="1"/>
      <c r="B8" s="113"/>
      <c r="C8" s="113"/>
      <c r="D8" s="113"/>
      <c r="E8" s="113"/>
      <c r="F8" s="113"/>
      <c r="G8" s="113"/>
      <c r="H8" s="113"/>
      <c r="I8" s="5"/>
      <c r="J8" s="6"/>
      <c r="K8" s="6"/>
      <c r="L8" s="6"/>
      <c r="M8" s="6"/>
      <c r="N8" s="6"/>
    </row>
    <row r="9" spans="1:14" ht="19.5" thickBot="1">
      <c r="A9" s="61" t="s">
        <v>3</v>
      </c>
      <c r="B9" s="114" t="s">
        <v>16</v>
      </c>
      <c r="C9" s="114"/>
      <c r="D9" s="114"/>
      <c r="E9" s="114" t="s">
        <v>17</v>
      </c>
      <c r="F9" s="114"/>
      <c r="G9" s="114"/>
      <c r="H9" s="114"/>
      <c r="I9" s="5"/>
      <c r="J9" s="6"/>
      <c r="K9" s="6"/>
      <c r="L9" s="6"/>
      <c r="M9" s="6"/>
      <c r="N9" s="6"/>
    </row>
    <row r="10" spans="1:14" ht="19.5" thickBot="1">
      <c r="A10" s="1"/>
      <c r="B10" s="115" t="s">
        <v>18</v>
      </c>
      <c r="C10" s="116"/>
      <c r="D10" s="114"/>
      <c r="E10" s="117" t="s">
        <v>19</v>
      </c>
      <c r="F10" s="117"/>
      <c r="G10" s="117"/>
      <c r="H10" s="47"/>
    </row>
    <row r="11" spans="1:14" ht="19.5" thickBot="1">
      <c r="A11" s="1"/>
      <c r="B11" s="115"/>
      <c r="C11" s="116"/>
      <c r="D11" s="114"/>
      <c r="E11" s="117" t="s">
        <v>20</v>
      </c>
      <c r="F11" s="117"/>
      <c r="G11" s="117"/>
      <c r="H11" s="47"/>
    </row>
    <row r="12" spans="1:14" ht="19.5" thickBot="1">
      <c r="A12" s="1"/>
      <c r="B12" s="115" t="s">
        <v>21</v>
      </c>
      <c r="C12" s="116"/>
      <c r="D12" s="114"/>
      <c r="E12" s="117" t="s">
        <v>22</v>
      </c>
      <c r="F12" s="117"/>
      <c r="G12" s="117"/>
      <c r="H12" s="47"/>
    </row>
    <row r="13" spans="1:14" ht="19.5" thickBot="1">
      <c r="A13" s="1"/>
      <c r="B13" s="115"/>
      <c r="C13" s="116"/>
      <c r="D13" s="114"/>
      <c r="E13" s="117" t="s">
        <v>23</v>
      </c>
      <c r="F13" s="117"/>
      <c r="G13" s="117"/>
      <c r="H13" s="47"/>
    </row>
    <row r="14" spans="1:14" ht="19.5" thickBot="1">
      <c r="A14" s="1"/>
      <c r="B14" s="115" t="s">
        <v>24</v>
      </c>
      <c r="C14" s="116"/>
      <c r="D14" s="114"/>
      <c r="E14" s="117" t="s">
        <v>25</v>
      </c>
      <c r="F14" s="117"/>
      <c r="G14" s="117"/>
      <c r="H14" s="47"/>
    </row>
    <row r="15" spans="1:14" ht="19.5" thickBot="1">
      <c r="A15" s="1"/>
      <c r="B15" s="115"/>
      <c r="C15" s="116"/>
      <c r="D15" s="114"/>
      <c r="E15" s="117" t="s">
        <v>26</v>
      </c>
      <c r="F15" s="117"/>
      <c r="G15" s="117"/>
      <c r="H15" s="47"/>
    </row>
    <row r="16" spans="1:14" ht="19.5" thickBot="1">
      <c r="A16" s="1"/>
      <c r="B16" s="115" t="s">
        <v>27</v>
      </c>
      <c r="C16" s="116"/>
      <c r="D16" s="114"/>
      <c r="E16" s="117" t="s">
        <v>28</v>
      </c>
      <c r="F16" s="117"/>
      <c r="G16" s="117"/>
      <c r="H16" s="47"/>
    </row>
    <row r="17" spans="1:8" ht="19.5" thickBot="1">
      <c r="A17" s="1"/>
      <c r="B17" s="115"/>
      <c r="C17" s="116"/>
      <c r="D17" s="114"/>
      <c r="E17" s="117" t="s">
        <v>29</v>
      </c>
      <c r="F17" s="117"/>
      <c r="G17" s="117"/>
      <c r="H17" s="47"/>
    </row>
    <row r="18" spans="1:8" ht="19.5" thickBot="1">
      <c r="A18" s="1"/>
      <c r="B18" s="115" t="s">
        <v>30</v>
      </c>
      <c r="C18" s="116"/>
      <c r="D18" s="114"/>
      <c r="E18" s="117" t="s">
        <v>31</v>
      </c>
      <c r="F18" s="117"/>
      <c r="G18" s="117"/>
      <c r="H18" s="47"/>
    </row>
    <row r="19" spans="1:8" ht="19.5" thickBot="1">
      <c r="A19" s="1"/>
      <c r="B19" s="115"/>
      <c r="C19" s="116"/>
      <c r="D19" s="114"/>
      <c r="E19" s="117" t="s">
        <v>32</v>
      </c>
      <c r="F19" s="117"/>
      <c r="G19" s="117"/>
      <c r="H19" s="47"/>
    </row>
    <row r="20" spans="1:8" ht="19.5" thickBot="1">
      <c r="A20" s="1"/>
      <c r="B20" s="118"/>
      <c r="C20" s="118"/>
      <c r="D20" s="118"/>
      <c r="E20" s="118"/>
      <c r="F20" s="118"/>
      <c r="G20" s="118"/>
      <c r="H20" s="118"/>
    </row>
    <row r="21" spans="1:8" ht="19.5" thickBot="1">
      <c r="A21" s="62" t="s">
        <v>4</v>
      </c>
      <c r="B21" s="114" t="s">
        <v>33</v>
      </c>
      <c r="C21" s="114"/>
      <c r="D21" s="114"/>
      <c r="E21" s="114"/>
      <c r="F21" s="114"/>
      <c r="G21" s="114"/>
      <c r="H21" s="114"/>
    </row>
    <row r="22" spans="1:8" ht="19.5" thickBot="1">
      <c r="A22" s="1"/>
      <c r="B22" s="4" t="s">
        <v>34</v>
      </c>
      <c r="C22" s="119" t="s">
        <v>35</v>
      </c>
      <c r="D22" s="119"/>
      <c r="E22" s="8" t="s">
        <v>36</v>
      </c>
      <c r="F22" s="119" t="s">
        <v>37</v>
      </c>
      <c r="G22" s="119"/>
      <c r="H22" s="8" t="s">
        <v>38</v>
      </c>
    </row>
    <row r="23" spans="1:8" ht="19.5" thickBot="1">
      <c r="A23" s="1"/>
      <c r="B23" s="3" t="s">
        <v>39</v>
      </c>
      <c r="C23" s="120"/>
      <c r="D23" s="120"/>
      <c r="E23" s="48">
        <f>C10</f>
        <v>0</v>
      </c>
      <c r="F23" s="121">
        <f>SUM(H10,H15)</f>
        <v>0</v>
      </c>
      <c r="G23" s="121"/>
      <c r="H23" s="38" t="str">
        <f>IF(D2,C23*E23,IF(D3,C23*F23,"$0.00"))</f>
        <v>$0.00</v>
      </c>
    </row>
    <row r="24" spans="1:8" ht="19.5" thickBot="1">
      <c r="A24" s="1"/>
      <c r="B24" s="3" t="s">
        <v>40</v>
      </c>
      <c r="C24" s="120"/>
      <c r="D24" s="120"/>
      <c r="E24" s="48">
        <f>C12</f>
        <v>0</v>
      </c>
      <c r="F24" s="121">
        <f>SUM(H11,H16)</f>
        <v>0</v>
      </c>
      <c r="G24" s="121"/>
      <c r="H24" s="38" t="str">
        <f>IF(D2,C24*E24,IF(D3,C24*F24,"$0.00"))</f>
        <v>$0.00</v>
      </c>
    </row>
    <row r="25" spans="1:8" ht="19.5" thickBot="1">
      <c r="A25" s="1"/>
      <c r="B25" s="3" t="s">
        <v>41</v>
      </c>
      <c r="C25" s="120"/>
      <c r="D25" s="120"/>
      <c r="E25" s="48">
        <f>C14</f>
        <v>0</v>
      </c>
      <c r="F25" s="121">
        <f>SUM(H12,H17)</f>
        <v>0</v>
      </c>
      <c r="G25" s="121"/>
      <c r="H25" s="38" t="str">
        <f>IF(D2,C25*E25,IF(D3,C25*F25,"$0.00"))</f>
        <v>$0.00</v>
      </c>
    </row>
    <row r="26" spans="1:8" ht="19.5" thickBot="1">
      <c r="A26" s="1"/>
      <c r="B26" s="3" t="s">
        <v>42</v>
      </c>
      <c r="C26" s="123"/>
      <c r="D26" s="124"/>
      <c r="E26" s="48">
        <f>C16</f>
        <v>0</v>
      </c>
      <c r="F26" s="125">
        <f>SUM(H13,H18)</f>
        <v>0</v>
      </c>
      <c r="G26" s="126"/>
      <c r="H26" s="38" t="str">
        <f>IF(D2,C26*E26,IF(D3,C26*F26,"$0.00"))</f>
        <v>$0.00</v>
      </c>
    </row>
    <row r="27" spans="1:8" ht="19.5" thickBot="1">
      <c r="A27" s="1"/>
      <c r="B27" s="3" t="s">
        <v>43</v>
      </c>
      <c r="C27" s="120"/>
      <c r="D27" s="120"/>
      <c r="E27" s="48">
        <f>C18</f>
        <v>0</v>
      </c>
      <c r="F27" s="121">
        <f>SUM(H14,H19)</f>
        <v>0</v>
      </c>
      <c r="G27" s="121"/>
      <c r="H27" s="38" t="str">
        <f>IF(D2,C27*E27,IF(D3,C27*F27,"$0.00"))</f>
        <v>$0.00</v>
      </c>
    </row>
    <row r="28" spans="1:8" ht="19.5" thickBot="1">
      <c r="A28" s="63" t="s">
        <v>6</v>
      </c>
      <c r="B28" s="114" t="s">
        <v>44</v>
      </c>
      <c r="C28" s="114"/>
      <c r="D28" s="114"/>
      <c r="E28" s="114"/>
      <c r="F28" s="114"/>
      <c r="G28" s="114"/>
      <c r="H28" s="114"/>
    </row>
    <row r="29" spans="1:8" ht="19.5" thickBot="1">
      <c r="A29" s="1"/>
      <c r="B29" s="4" t="s">
        <v>34</v>
      </c>
      <c r="C29" s="10" t="s">
        <v>45</v>
      </c>
      <c r="D29" s="8" t="s">
        <v>46</v>
      </c>
      <c r="E29" s="8" t="s">
        <v>35</v>
      </c>
      <c r="F29" s="8" t="s">
        <v>36</v>
      </c>
      <c r="G29" s="8" t="s">
        <v>47</v>
      </c>
      <c r="H29" s="8" t="s">
        <v>38</v>
      </c>
    </row>
    <row r="30" spans="1:8" ht="19.5" thickBot="1">
      <c r="A30" s="1"/>
      <c r="B30" s="9" t="s">
        <v>48</v>
      </c>
      <c r="C30" s="36"/>
      <c r="D30" s="40" t="str">
        <f>C5</f>
        <v>(CHECK THE RELEVANT BOX -&gt;)</v>
      </c>
      <c r="E30" s="37" t="e">
        <f t="shared" ref="E30:E31" si="0">SUM(C30/D30)</f>
        <v>#VALUE!</v>
      </c>
      <c r="F30" s="49">
        <f>C12</f>
        <v>0</v>
      </c>
      <c r="G30" s="50">
        <f>SUM(H11,H16)</f>
        <v>0</v>
      </c>
      <c r="H30" s="39" t="str">
        <f>IF(D2,E30*F30,IF(D3,E30*G30,"$0.00"))</f>
        <v>$0.00</v>
      </c>
    </row>
    <row r="31" spans="1:8" ht="19.5" thickBot="1">
      <c r="A31" s="1"/>
      <c r="B31" s="9" t="s">
        <v>49</v>
      </c>
      <c r="C31" s="36"/>
      <c r="D31" s="40" t="str">
        <f>C5</f>
        <v>(CHECK THE RELEVANT BOX -&gt;)</v>
      </c>
      <c r="E31" s="37" t="e">
        <f t="shared" si="0"/>
        <v>#VALUE!</v>
      </c>
      <c r="F31" s="49">
        <f>C12</f>
        <v>0</v>
      </c>
      <c r="G31" s="50">
        <f>SUM(H11,H16)</f>
        <v>0</v>
      </c>
      <c r="H31" s="39" t="str">
        <f>IF(D2,E31*F31,IF(D3,E31*G31,"$0.00"))</f>
        <v>$0.00</v>
      </c>
    </row>
    <row r="32" spans="1:8" ht="18.75">
      <c r="A32" s="1"/>
      <c r="B32" s="127" t="s">
        <v>38</v>
      </c>
      <c r="C32" s="127"/>
      <c r="D32" s="129">
        <f>SUM(H23:H27,H30:H31)</f>
        <v>0</v>
      </c>
      <c r="E32" s="130"/>
      <c r="F32" s="130"/>
      <c r="G32" s="130"/>
      <c r="H32" s="130"/>
    </row>
    <row r="33" spans="1:8" ht="19.5" thickBot="1">
      <c r="A33" s="1"/>
      <c r="B33" s="128"/>
      <c r="C33" s="128"/>
      <c r="D33" s="131"/>
      <c r="E33" s="131"/>
      <c r="F33" s="131"/>
      <c r="G33" s="131"/>
      <c r="H33" s="131"/>
    </row>
    <row r="34" spans="1:8" ht="26.25">
      <c r="A34" s="1"/>
      <c r="B34" s="12"/>
      <c r="C34" s="13"/>
      <c r="D34" s="19"/>
      <c r="E34" s="21"/>
      <c r="F34" s="21"/>
    </row>
    <row r="35" spans="1:8" ht="18.75">
      <c r="A35" s="1"/>
      <c r="B35" s="14"/>
      <c r="C35" s="15"/>
      <c r="D35" s="19"/>
      <c r="E35" s="20"/>
      <c r="F35" s="20"/>
    </row>
    <row r="36" spans="1:8" ht="18.75">
      <c r="A36" s="1"/>
      <c r="B36" s="14"/>
      <c r="C36" s="15"/>
      <c r="D36" s="19"/>
      <c r="E36" s="20"/>
      <c r="F36" s="20"/>
    </row>
    <row r="37" spans="1:8" ht="26.25">
      <c r="B37" s="21"/>
      <c r="C37" s="21"/>
      <c r="D37" s="19"/>
      <c r="E37" s="22"/>
      <c r="F37" s="23"/>
    </row>
    <row r="38" spans="1:8" ht="18.75">
      <c r="A38" s="2"/>
      <c r="B38" s="20"/>
      <c r="C38" s="20"/>
      <c r="D38" s="19"/>
      <c r="E38" s="16"/>
      <c r="F38" s="24"/>
    </row>
    <row r="39" spans="1:8" ht="18.75">
      <c r="A39" s="2"/>
      <c r="B39" s="122"/>
      <c r="C39" s="122"/>
      <c r="D39" s="19"/>
      <c r="E39" s="16"/>
      <c r="F39" s="25"/>
    </row>
    <row r="40" spans="1:8" ht="18.75">
      <c r="A40" s="2"/>
      <c r="B40" s="26"/>
      <c r="C40" s="27"/>
      <c r="D40" s="19"/>
      <c r="E40" s="16"/>
      <c r="F40" s="25"/>
    </row>
    <row r="41" spans="1:8" ht="18.75">
      <c r="A41" s="2"/>
      <c r="B41" s="28"/>
      <c r="C41" s="27"/>
      <c r="D41" s="19"/>
      <c r="E41" s="16"/>
      <c r="F41" s="25"/>
    </row>
    <row r="42" spans="1:8" ht="18.75">
      <c r="A42" s="2"/>
      <c r="B42" s="28"/>
      <c r="C42" s="27"/>
      <c r="D42" s="19"/>
      <c r="E42" s="16"/>
      <c r="F42" s="25"/>
    </row>
    <row r="43" spans="1:8" ht="18.75">
      <c r="A43" s="2"/>
      <c r="B43" s="28"/>
      <c r="C43" s="27"/>
      <c r="D43" s="19"/>
      <c r="E43" s="16"/>
      <c r="F43" s="25"/>
    </row>
    <row r="44" spans="1:8" ht="18.75">
      <c r="A44" s="2"/>
      <c r="B44" s="26"/>
      <c r="C44" s="27"/>
      <c r="D44" s="19"/>
      <c r="E44" s="16"/>
      <c r="F44" s="25"/>
    </row>
    <row r="45" spans="1:8" ht="18.75">
      <c r="A45" s="2"/>
      <c r="B45" s="26"/>
      <c r="C45" s="27"/>
      <c r="D45" s="19"/>
      <c r="E45" s="16"/>
      <c r="F45" s="25"/>
    </row>
    <row r="46" spans="1:8" ht="18.75">
      <c r="A46" s="2"/>
      <c r="B46" s="26"/>
      <c r="C46" s="27"/>
      <c r="D46" s="19"/>
      <c r="E46" s="16"/>
      <c r="F46" s="25"/>
    </row>
    <row r="47" spans="1:8" ht="18.75">
      <c r="A47" s="2"/>
      <c r="B47" s="29"/>
      <c r="C47" s="27"/>
      <c r="D47" s="19"/>
      <c r="E47" s="18"/>
      <c r="F47" s="25"/>
    </row>
    <row r="48" spans="1:8" ht="18.75">
      <c r="A48" s="2"/>
      <c r="B48" s="29"/>
      <c r="C48" s="27"/>
      <c r="D48" s="19"/>
      <c r="E48" s="16"/>
      <c r="F48" s="24"/>
    </row>
    <row r="49" spans="1:6" ht="18.75">
      <c r="A49" s="2"/>
      <c r="B49" s="30"/>
      <c r="C49" s="18"/>
      <c r="D49" s="19"/>
      <c r="E49" s="16"/>
      <c r="F49" s="25"/>
    </row>
    <row r="50" spans="1:6" ht="18.75">
      <c r="A50" s="2"/>
      <c r="B50" s="26"/>
      <c r="C50" s="16"/>
      <c r="D50" s="19"/>
      <c r="E50" s="16"/>
      <c r="F50" s="25"/>
    </row>
    <row r="51" spans="1:6" ht="18.75">
      <c r="A51" s="2"/>
      <c r="B51" s="31"/>
      <c r="C51" s="16"/>
      <c r="D51" s="19"/>
      <c r="E51" s="16"/>
      <c r="F51" s="25"/>
    </row>
    <row r="52" spans="1:6" ht="18.75">
      <c r="A52" s="2"/>
      <c r="B52" s="31"/>
      <c r="C52" s="16"/>
      <c r="D52" s="19"/>
      <c r="E52" s="16"/>
      <c r="F52" s="25"/>
    </row>
    <row r="53" spans="1:6" ht="18.75">
      <c r="A53" s="2"/>
      <c r="B53" s="31"/>
      <c r="C53" s="16"/>
      <c r="D53" s="19"/>
      <c r="E53" s="16"/>
      <c r="F53" s="25"/>
    </row>
    <row r="54" spans="1:6" ht="18.75">
      <c r="A54" s="2"/>
      <c r="B54" s="31"/>
      <c r="C54" s="16"/>
      <c r="D54" s="19"/>
      <c r="E54" s="16"/>
      <c r="F54" s="25"/>
    </row>
    <row r="55" spans="1:6" ht="18.75">
      <c r="A55" s="2"/>
      <c r="B55" s="31"/>
      <c r="C55" s="16"/>
      <c r="D55" s="19"/>
      <c r="E55" s="18"/>
      <c r="F55" s="24"/>
    </row>
    <row r="56" spans="1:6" ht="18.75">
      <c r="A56" s="2"/>
      <c r="B56" s="31"/>
      <c r="C56" s="16"/>
      <c r="D56" s="19"/>
      <c r="E56" s="17"/>
      <c r="F56" s="32"/>
    </row>
    <row r="57" spans="1:6" ht="18.75">
      <c r="A57" s="2"/>
      <c r="B57" s="30"/>
      <c r="C57" s="18"/>
      <c r="D57" s="19"/>
      <c r="E57" s="33"/>
      <c r="F57" s="32"/>
    </row>
    <row r="58" spans="1:6" ht="18.75">
      <c r="A58" s="2"/>
      <c r="B58" s="34"/>
      <c r="C58" s="18"/>
      <c r="D58" s="19"/>
    </row>
    <row r="59" spans="1:6" ht="18.75">
      <c r="A59" s="2"/>
      <c r="B59" s="19"/>
      <c r="C59" s="35"/>
      <c r="D59" s="19"/>
    </row>
    <row r="60" spans="1:6" ht="18.75">
      <c r="A60" s="2"/>
      <c r="D60" s="19"/>
    </row>
  </sheetData>
  <sheetProtection algorithmName="SHA-512" hashValue="+60lU9XCPmegxSAdhmRi1TNWy3oJv3nZJiBkUrJClnPlMecN4rlXy/lT+Q1bfh4FlBLjKM0SL7uS4DN599mY/w==" saltValue="PGOT007hPhu8GDZtqVkmbg==" spinCount="100000" sheet="1" selectLockedCells="1"/>
  <mergeCells count="54">
    <mergeCell ref="B39:C39"/>
    <mergeCell ref="B9:C9"/>
    <mergeCell ref="C22:D22"/>
    <mergeCell ref="C23:D23"/>
    <mergeCell ref="C24:D24"/>
    <mergeCell ref="C25:D25"/>
    <mergeCell ref="B14:B15"/>
    <mergeCell ref="C14:C15"/>
    <mergeCell ref="B16:B17"/>
    <mergeCell ref="C16:C17"/>
    <mergeCell ref="B18:B19"/>
    <mergeCell ref="C18:C19"/>
    <mergeCell ref="C26:D26"/>
    <mergeCell ref="B32:C33"/>
    <mergeCell ref="D32:H33"/>
    <mergeCell ref="E13:G13"/>
    <mergeCell ref="A2:A3"/>
    <mergeCell ref="B8:H8"/>
    <mergeCell ref="B6:C7"/>
    <mergeCell ref="E19:G19"/>
    <mergeCell ref="F22:G22"/>
    <mergeCell ref="B20:H20"/>
    <mergeCell ref="B21:H21"/>
    <mergeCell ref="E14:G14"/>
    <mergeCell ref="E15:G15"/>
    <mergeCell ref="E16:G16"/>
    <mergeCell ref="E17:G17"/>
    <mergeCell ref="E18:G18"/>
    <mergeCell ref="B28:H28"/>
    <mergeCell ref="E10:G10"/>
    <mergeCell ref="E11:G11"/>
    <mergeCell ref="E9:H9"/>
    <mergeCell ref="B10:B11"/>
    <mergeCell ref="C10:C11"/>
    <mergeCell ref="C12:C13"/>
    <mergeCell ref="D9:D19"/>
    <mergeCell ref="C27:D27"/>
    <mergeCell ref="F27:G27"/>
    <mergeCell ref="E12:G12"/>
    <mergeCell ref="B12:B13"/>
    <mergeCell ref="F26:G26"/>
    <mergeCell ref="F23:G23"/>
    <mergeCell ref="F24:G24"/>
    <mergeCell ref="F25:G25"/>
    <mergeCell ref="B1:H1"/>
    <mergeCell ref="E6:F6"/>
    <mergeCell ref="E7:F7"/>
    <mergeCell ref="G6:H6"/>
    <mergeCell ref="G7:H7"/>
    <mergeCell ref="E2:H2"/>
    <mergeCell ref="E3:H3"/>
    <mergeCell ref="B4:H4"/>
    <mergeCell ref="D5:H5"/>
    <mergeCell ref="B2:C3"/>
  </mergeCells>
  <phoneticPr fontId="16" type="noConversion"/>
  <conditionalFormatting sqref="C5">
    <cfRule type="expression" dxfId="54" priority="10">
      <formula>AND(D6,D7)</formula>
    </cfRule>
  </conditionalFormatting>
  <conditionalFormatting sqref="C10 C12 C14 C16 C18">
    <cfRule type="expression" dxfId="53" priority="14">
      <formula>$D$3</formula>
    </cfRule>
    <cfRule type="expression" dxfId="52" priority="17">
      <formula>$D$2</formula>
    </cfRule>
    <cfRule type="expression" dxfId="51" priority="18">
      <formula>"$D$2"</formula>
    </cfRule>
  </conditionalFormatting>
  <conditionalFormatting sqref="D5">
    <cfRule type="expression" dxfId="50" priority="11">
      <formula>AND(D6,D7)</formula>
    </cfRule>
  </conditionalFormatting>
  <conditionalFormatting sqref="D30:D31">
    <cfRule type="expression" dxfId="49" priority="3">
      <formula>AND($D$6,$D$7)</formula>
    </cfRule>
  </conditionalFormatting>
  <conditionalFormatting sqref="E23:E27 F30:F31">
    <cfRule type="expression" dxfId="48" priority="6">
      <formula>$D$3</formula>
    </cfRule>
  </conditionalFormatting>
  <conditionalFormatting sqref="F23:F27 G30:G31">
    <cfRule type="expression" dxfId="47" priority="5">
      <formula>$D$2</formula>
    </cfRule>
  </conditionalFormatting>
  <conditionalFormatting sqref="H10:H19">
    <cfRule type="expression" dxfId="46" priority="13">
      <formula>$D$2</formula>
    </cfRule>
    <cfRule type="expression" dxfId="45" priority="15">
      <formula>$D$3</formula>
    </cfRule>
    <cfRule type="expression" priority="16">
      <formula>$D$3</formula>
    </cfRule>
  </conditionalFormatting>
  <dataValidations count="3">
    <dataValidation type="list" errorStyle="warning" allowBlank="1" showInputMessage="1" errorTitle="Value Error" error="Please enter value to proceed" sqref="C5 D2:D3 D6:D7" xr:uid="{071FB351-7F2C-4D74-BF9D-BD1BD2F1322F}">
      <formula1>MEValue</formula1>
    </dataValidation>
    <dataValidation type="custom" allowBlank="1" showInputMessage="1" showErrorMessage="1" error="This cell is locked. Please check Cost Reimbursable contract type to unlock it for editing." sqref="H10:H19" xr:uid="{AD18F5B6-5DDA-486F-BC67-81499E435060}">
      <formula1>$D$3</formula1>
    </dataValidation>
    <dataValidation type="custom" allowBlank="1" showInputMessage="1" showErrorMessage="1" error="This cell is locked. Please check Fixed Price contract type to unlock cell for editing." sqref="C10:C19" xr:uid="{A6CABE46-01DF-4C07-BF10-1E73D0BC6178}">
      <formula1>$D$2</formula1>
    </dataValidation>
  </dataValidations>
  <pageMargins left="0.7" right="0.7" top="0.75" bottom="0.75" header="0.3" footer="0.3"/>
  <pageSetup paperSize="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47625</xdr:colOff>
                    <xdr:row>6</xdr:row>
                    <xdr:rowOff>28575</xdr:rowOff>
                  </from>
                  <to>
                    <xdr:col>3</xdr:col>
                    <xdr:colOff>228600</xdr:colOff>
                    <xdr:row>6</xdr:row>
                    <xdr:rowOff>219075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47625</xdr:colOff>
                    <xdr:row>5</xdr:row>
                    <xdr:rowOff>28575</xdr:rowOff>
                  </from>
                  <to>
                    <xdr:col>3</xdr:col>
                    <xdr:colOff>228600</xdr:colOff>
                    <xdr:row>5</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47625</xdr:colOff>
                    <xdr:row>6</xdr:row>
                    <xdr:rowOff>28575</xdr:rowOff>
                  </from>
                  <to>
                    <xdr:col>3</xdr:col>
                    <xdr:colOff>228600</xdr:colOff>
                    <xdr:row>6</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47625</xdr:colOff>
                    <xdr:row>2</xdr:row>
                    <xdr:rowOff>28575</xdr:rowOff>
                  </from>
                  <to>
                    <xdr:col>3</xdr:col>
                    <xdr:colOff>228600</xdr:colOff>
                    <xdr:row>2</xdr:row>
                    <xdr:rowOff>219075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47625</xdr:colOff>
                    <xdr:row>1</xdr:row>
                    <xdr:rowOff>28575</xdr:rowOff>
                  </from>
                  <to>
                    <xdr:col>3</xdr:col>
                    <xdr:colOff>228600</xdr:colOff>
                    <xdr:row>1</xdr:row>
                    <xdr:rowOff>219075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47625</xdr:colOff>
                    <xdr:row>2</xdr:row>
                    <xdr:rowOff>28575</xdr:rowOff>
                  </from>
                  <to>
                    <xdr:col>3</xdr:col>
                    <xdr:colOff>228600</xdr:colOff>
                    <xdr:row>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33C5D-A1F3-4B7E-B70B-3C45C8F1D351}">
  <sheetPr codeName="Sheet1"/>
  <dimension ref="A1:N63"/>
  <sheetViews>
    <sheetView zoomScale="120" zoomScaleNormal="120" workbookViewId="0">
      <selection activeCell="C13" sqref="C13:C14"/>
    </sheetView>
  </sheetViews>
  <sheetFormatPr defaultRowHeight="15"/>
  <cols>
    <col min="1" max="1" width="10" customWidth="1"/>
    <col min="2" max="2" width="32.5703125" customWidth="1"/>
    <col min="3" max="3" width="19.28515625" customWidth="1"/>
    <col min="4" max="4" width="4.5703125" customWidth="1"/>
    <col min="5" max="5" width="22.28515625" customWidth="1"/>
    <col min="6" max="6" width="20.42578125" customWidth="1"/>
    <col min="7" max="8" width="13.85546875" customWidth="1"/>
    <col min="9" max="9" width="19.42578125" customWidth="1"/>
    <col min="10" max="10" width="22.7109375" customWidth="1"/>
    <col min="11" max="11" width="20" customWidth="1"/>
    <col min="12" max="12" width="12.85546875" customWidth="1"/>
    <col min="13" max="13" width="15.42578125" customWidth="1"/>
    <col min="14" max="14" width="17.5703125" customWidth="1"/>
  </cols>
  <sheetData>
    <row r="1" spans="1:14" ht="27" customHeight="1" thickBot="1">
      <c r="A1" s="1"/>
      <c r="B1" s="103" t="s">
        <v>8</v>
      </c>
      <c r="C1" s="104"/>
      <c r="D1" s="104"/>
      <c r="E1" s="104"/>
      <c r="F1" s="104"/>
      <c r="G1" s="104"/>
      <c r="H1" s="105"/>
    </row>
    <row r="2" spans="1:14" ht="19.5" thickBot="1">
      <c r="A2" s="106" t="s">
        <v>1</v>
      </c>
      <c r="B2" s="107" t="str">
        <f>IF(D2,"Fixed Price Contract",IF(D3,"Cost Reimbursable Contract","(CHECK THE RELEVANT BOX -&gt;)"))</f>
        <v>(CHECK THE RELEVANT BOX -&gt;)</v>
      </c>
      <c r="C2" s="107"/>
      <c r="D2" s="54" t="b">
        <v>0</v>
      </c>
      <c r="E2" s="108" t="str">
        <f>IF(AND(D2,D3),"ERROR:","Fixed Price Contract Type")</f>
        <v>Fixed Price Contract Type</v>
      </c>
      <c r="F2" s="108"/>
      <c r="G2" s="108"/>
      <c r="H2" s="108"/>
    </row>
    <row r="3" spans="1:14" ht="19.5" thickBot="1">
      <c r="A3" s="106"/>
      <c r="B3" s="107"/>
      <c r="C3" s="107"/>
      <c r="D3" s="54" t="b">
        <v>0</v>
      </c>
      <c r="E3" s="108" t="str">
        <f>IF(AND(D2,D3),"CHECK ONLY ONE","Cost Reimbursable Contract Type")</f>
        <v>Cost Reimbursable Contract Type</v>
      </c>
      <c r="F3" s="108"/>
      <c r="G3" s="108"/>
      <c r="H3" s="108"/>
    </row>
    <row r="4" spans="1:14" ht="19.5" customHeight="1" thickBot="1">
      <c r="A4" s="1"/>
      <c r="B4" s="102" t="s">
        <v>11</v>
      </c>
      <c r="C4" s="102"/>
      <c r="D4" s="102"/>
      <c r="E4" s="102"/>
      <c r="F4" s="102"/>
      <c r="G4" s="102"/>
      <c r="H4" s="102"/>
    </row>
    <row r="5" spans="1:14" ht="31.5" customHeight="1" thickBot="1">
      <c r="A5" s="59" t="s">
        <v>52</v>
      </c>
      <c r="B5" s="7" t="s">
        <v>12</v>
      </c>
      <c r="C5" s="41" t="str">
        <f>IF(D6,4.82,IF(D7,4.84,"(CHECK THE RELEVANT BOX -&gt;)"))</f>
        <v>(CHECK THE RELEVANT BOX -&gt;)</v>
      </c>
      <c r="D5" s="109" t="str">
        <f>IF(AND(D6,D7), "ERROR: CHECK ONLY ONE", "Please Check Non-Safety Net Lunch or Safety Net Lunch:")</f>
        <v>Please Check Non-Safety Net Lunch or Safety Net Lunch:</v>
      </c>
      <c r="E5" s="109"/>
      <c r="F5" s="109"/>
      <c r="G5" s="109"/>
      <c r="H5" s="109"/>
      <c r="I5" s="6"/>
      <c r="J5" s="11"/>
      <c r="K5" s="11"/>
      <c r="L5" s="11"/>
      <c r="M5" s="11"/>
      <c r="N5" s="11"/>
    </row>
    <row r="6" spans="1:14" ht="23.1" customHeight="1" thickBot="1">
      <c r="A6" s="1"/>
      <c r="B6" s="110" t="s">
        <v>13</v>
      </c>
      <c r="C6" s="110"/>
      <c r="D6" s="54" t="b">
        <v>0</v>
      </c>
      <c r="E6" s="102" t="s">
        <v>53</v>
      </c>
      <c r="F6" s="102"/>
      <c r="G6" s="111" t="str">
        <f>IF(D6, 4.43+0.09+0.3, "NOT APPLICABLE")</f>
        <v>NOT APPLICABLE</v>
      </c>
      <c r="H6" s="111"/>
      <c r="I6" s="5"/>
      <c r="J6" s="6"/>
      <c r="K6" s="6"/>
      <c r="L6" s="6"/>
      <c r="M6" s="6"/>
      <c r="N6" s="6"/>
    </row>
    <row r="7" spans="1:14" ht="23.1" customHeight="1" thickBot="1">
      <c r="A7" s="1"/>
      <c r="B7" s="110"/>
      <c r="C7" s="110"/>
      <c r="D7" s="54" t="b">
        <v>0</v>
      </c>
      <c r="E7" s="112" t="s">
        <v>54</v>
      </c>
      <c r="F7" s="112"/>
      <c r="G7" s="111" t="str">
        <f>IF(D7, 4.45+0.09+0.3, "NOT APPLICABLE")</f>
        <v>NOT APPLICABLE</v>
      </c>
      <c r="H7" s="111"/>
      <c r="I7" s="5"/>
      <c r="J7" s="6"/>
      <c r="K7" s="6"/>
      <c r="L7" s="6"/>
      <c r="M7" s="6"/>
      <c r="N7" s="6"/>
    </row>
    <row r="8" spans="1:14" ht="23.1" customHeight="1" thickBot="1">
      <c r="A8" s="1"/>
      <c r="B8" s="113"/>
      <c r="C8" s="113"/>
      <c r="D8" s="113"/>
      <c r="E8" s="113"/>
      <c r="F8" s="113"/>
      <c r="G8" s="113"/>
      <c r="H8" s="113"/>
      <c r="I8" s="5"/>
      <c r="J8" s="6"/>
      <c r="K8" s="6"/>
      <c r="L8" s="6"/>
      <c r="M8" s="6"/>
      <c r="N8" s="6"/>
    </row>
    <row r="9" spans="1:14" ht="23.1" customHeight="1" thickBot="1">
      <c r="A9" s="59" t="s">
        <v>55</v>
      </c>
      <c r="B9" s="145" t="str">
        <f>IF(D9,"Contract began in 2020 or 2024",IF(D10,"Contract began in 2021, 2022, or 2023","(CHECK THE RELEVANT BOX-&gt;)"))</f>
        <v>(CHECK THE RELEVANT BOX-&gt;)</v>
      </c>
      <c r="C9" s="146"/>
      <c r="D9" s="55" t="b">
        <v>0</v>
      </c>
      <c r="E9" s="149" t="str">
        <f>IF(AND(D9,D10),"ERROR:","Contract began in 2020 or 2024")</f>
        <v>Contract began in 2020 or 2024</v>
      </c>
      <c r="F9" s="150"/>
      <c r="G9" s="150"/>
      <c r="H9" s="151"/>
      <c r="I9" s="5"/>
      <c r="J9" s="6"/>
      <c r="K9" s="6"/>
      <c r="L9" s="6"/>
      <c r="M9" s="6"/>
      <c r="N9" s="6"/>
    </row>
    <row r="10" spans="1:14" ht="23.1" customHeight="1" thickBot="1">
      <c r="A10" s="1"/>
      <c r="B10" s="147"/>
      <c r="C10" s="148"/>
      <c r="D10" s="56" t="b">
        <v>0</v>
      </c>
      <c r="E10" s="149" t="str">
        <f>IF(AND(D9,D10),"CHECK ONLY ONE","Contract began in 2021, 2022, or 2023")</f>
        <v>Contract began in 2021, 2022, or 2023</v>
      </c>
      <c r="F10" s="150"/>
      <c r="G10" s="150"/>
      <c r="H10" s="151"/>
      <c r="I10" s="5"/>
      <c r="J10" s="6"/>
      <c r="K10" s="6"/>
      <c r="L10" s="6"/>
      <c r="M10" s="6"/>
      <c r="N10" s="6"/>
    </row>
    <row r="11" spans="1:14" ht="23.1" customHeight="1" thickBot="1">
      <c r="A11" s="1"/>
      <c r="B11" s="113"/>
      <c r="C11" s="113"/>
      <c r="D11" s="113"/>
      <c r="E11" s="113"/>
      <c r="F11" s="113"/>
      <c r="G11" s="113"/>
      <c r="H11" s="113"/>
      <c r="I11" s="5"/>
      <c r="J11" s="6"/>
      <c r="K11" s="6"/>
      <c r="L11" s="6"/>
      <c r="M11" s="6"/>
      <c r="N11" s="6"/>
    </row>
    <row r="12" spans="1:14" ht="19.5" thickBot="1">
      <c r="A12" s="66" t="s">
        <v>3</v>
      </c>
      <c r="B12" s="114" t="s">
        <v>16</v>
      </c>
      <c r="C12" s="114"/>
      <c r="D12" s="114"/>
      <c r="E12" s="114" t="s">
        <v>17</v>
      </c>
      <c r="F12" s="114"/>
      <c r="G12" s="114"/>
      <c r="H12" s="114"/>
      <c r="I12" s="5"/>
      <c r="J12" s="6"/>
      <c r="K12" s="6"/>
      <c r="L12" s="6"/>
      <c r="M12" s="6"/>
      <c r="N12" s="6"/>
    </row>
    <row r="13" spans="1:14" ht="19.5" thickBot="1">
      <c r="A13" s="1"/>
      <c r="B13" s="115" t="s">
        <v>18</v>
      </c>
      <c r="C13" s="116"/>
      <c r="D13" s="114"/>
      <c r="E13" s="117" t="s">
        <v>19</v>
      </c>
      <c r="F13" s="117"/>
      <c r="G13" s="117"/>
      <c r="H13" s="47"/>
    </row>
    <row r="14" spans="1:14" ht="19.5" thickBot="1">
      <c r="A14" s="1"/>
      <c r="B14" s="115"/>
      <c r="C14" s="116"/>
      <c r="D14" s="114"/>
      <c r="E14" s="117" t="s">
        <v>20</v>
      </c>
      <c r="F14" s="117"/>
      <c r="G14" s="117"/>
      <c r="H14" s="47"/>
    </row>
    <row r="15" spans="1:14" ht="19.5" thickBot="1">
      <c r="A15" s="1"/>
      <c r="B15" s="115" t="s">
        <v>21</v>
      </c>
      <c r="C15" s="116"/>
      <c r="D15" s="114"/>
      <c r="E15" s="117" t="s">
        <v>22</v>
      </c>
      <c r="F15" s="117"/>
      <c r="G15" s="117"/>
      <c r="H15" s="47"/>
    </row>
    <row r="16" spans="1:14" ht="19.5" thickBot="1">
      <c r="A16" s="1"/>
      <c r="B16" s="115"/>
      <c r="C16" s="116"/>
      <c r="D16" s="114"/>
      <c r="E16" s="117" t="s">
        <v>23</v>
      </c>
      <c r="F16" s="117"/>
      <c r="G16" s="117"/>
      <c r="H16" s="47"/>
    </row>
    <row r="17" spans="1:8" ht="19.5" thickBot="1">
      <c r="A17" s="1"/>
      <c r="B17" s="115" t="s">
        <v>24</v>
      </c>
      <c r="C17" s="116"/>
      <c r="D17" s="114"/>
      <c r="E17" s="117" t="s">
        <v>25</v>
      </c>
      <c r="F17" s="117"/>
      <c r="G17" s="117"/>
      <c r="H17" s="47"/>
    </row>
    <row r="18" spans="1:8" ht="19.5" thickBot="1">
      <c r="A18" s="1"/>
      <c r="B18" s="115"/>
      <c r="C18" s="116"/>
      <c r="D18" s="114"/>
      <c r="E18" s="117" t="s">
        <v>26</v>
      </c>
      <c r="F18" s="117"/>
      <c r="G18" s="117"/>
      <c r="H18" s="47"/>
    </row>
    <row r="19" spans="1:8" ht="19.5" thickBot="1">
      <c r="A19" s="1"/>
      <c r="B19" s="115" t="s">
        <v>27</v>
      </c>
      <c r="C19" s="116"/>
      <c r="D19" s="114"/>
      <c r="E19" s="117" t="s">
        <v>28</v>
      </c>
      <c r="F19" s="117"/>
      <c r="G19" s="117"/>
      <c r="H19" s="47"/>
    </row>
    <row r="20" spans="1:8" ht="19.5" thickBot="1">
      <c r="A20" s="1"/>
      <c r="B20" s="115"/>
      <c r="C20" s="116"/>
      <c r="D20" s="114"/>
      <c r="E20" s="117" t="s">
        <v>29</v>
      </c>
      <c r="F20" s="117"/>
      <c r="G20" s="117"/>
      <c r="H20" s="47"/>
    </row>
    <row r="21" spans="1:8" ht="19.5" thickBot="1">
      <c r="A21" s="1"/>
      <c r="B21" s="115" t="s">
        <v>30</v>
      </c>
      <c r="C21" s="116"/>
      <c r="D21" s="114"/>
      <c r="E21" s="117" t="s">
        <v>31</v>
      </c>
      <c r="F21" s="117"/>
      <c r="G21" s="117"/>
      <c r="H21" s="47"/>
    </row>
    <row r="22" spans="1:8" ht="19.5" thickBot="1">
      <c r="A22" s="1"/>
      <c r="B22" s="115"/>
      <c r="C22" s="116"/>
      <c r="D22" s="114"/>
      <c r="E22" s="117" t="s">
        <v>32</v>
      </c>
      <c r="F22" s="117"/>
      <c r="G22" s="117"/>
      <c r="H22" s="47"/>
    </row>
    <row r="23" spans="1:8" ht="19.5" thickBot="1">
      <c r="A23" s="1"/>
      <c r="B23" s="118"/>
      <c r="C23" s="118"/>
      <c r="D23" s="118"/>
      <c r="E23" s="118"/>
      <c r="F23" s="118"/>
      <c r="G23" s="118"/>
      <c r="H23" s="118"/>
    </row>
    <row r="24" spans="1:8" ht="19.5" thickBot="1">
      <c r="A24" s="62" t="s">
        <v>4</v>
      </c>
      <c r="B24" s="114" t="s">
        <v>33</v>
      </c>
      <c r="C24" s="114"/>
      <c r="D24" s="114"/>
      <c r="E24" s="114"/>
      <c r="F24" s="114"/>
      <c r="G24" s="114"/>
      <c r="H24" s="114"/>
    </row>
    <row r="25" spans="1:8" ht="19.5" thickBot="1">
      <c r="A25" s="1"/>
      <c r="B25" s="4" t="s">
        <v>34</v>
      </c>
      <c r="C25" s="119" t="s">
        <v>35</v>
      </c>
      <c r="D25" s="119"/>
      <c r="E25" s="8" t="s">
        <v>36</v>
      </c>
      <c r="F25" s="119" t="s">
        <v>37</v>
      </c>
      <c r="G25" s="119"/>
      <c r="H25" s="8" t="s">
        <v>38</v>
      </c>
    </row>
    <row r="26" spans="1:8" ht="19.5" thickBot="1">
      <c r="A26" s="1"/>
      <c r="B26" s="3" t="s">
        <v>39</v>
      </c>
      <c r="C26" s="120"/>
      <c r="D26" s="120"/>
      <c r="E26" s="48">
        <f>C13</f>
        <v>0</v>
      </c>
      <c r="F26" s="121">
        <f>SUM(H13,H18)</f>
        <v>0</v>
      </c>
      <c r="G26" s="121"/>
      <c r="H26" s="38" t="str">
        <f>IF(D2,C26*E26,IF(D3,C26*F26,"$0.00"))</f>
        <v>$0.00</v>
      </c>
    </row>
    <row r="27" spans="1:8" ht="19.5" thickBot="1">
      <c r="A27" s="1"/>
      <c r="B27" s="3" t="s">
        <v>40</v>
      </c>
      <c r="C27" s="120"/>
      <c r="D27" s="120"/>
      <c r="E27" s="48">
        <f>C15</f>
        <v>0</v>
      </c>
      <c r="F27" s="121">
        <f>SUM(H14,H19)</f>
        <v>0</v>
      </c>
      <c r="G27" s="121"/>
      <c r="H27" s="38" t="str">
        <f>IF(D2,C27*E27,IF(D3,C27*F27,"$0.00"))</f>
        <v>$0.00</v>
      </c>
    </row>
    <row r="28" spans="1:8" ht="19.5" thickBot="1">
      <c r="A28" s="1"/>
      <c r="B28" s="3" t="s">
        <v>41</v>
      </c>
      <c r="C28" s="120"/>
      <c r="D28" s="120"/>
      <c r="E28" s="48">
        <f>C17</f>
        <v>0</v>
      </c>
      <c r="F28" s="121">
        <f>SUM(H15,H20)</f>
        <v>0</v>
      </c>
      <c r="G28" s="121"/>
      <c r="H28" s="38" t="str">
        <f>IF(D2,C28*E28,IF(D3,C28*F28,"$0.00"))</f>
        <v>$0.00</v>
      </c>
    </row>
    <row r="29" spans="1:8" ht="19.5" thickBot="1">
      <c r="A29" s="1"/>
      <c r="B29" s="3" t="s">
        <v>42</v>
      </c>
      <c r="C29" s="132"/>
      <c r="D29" s="133"/>
      <c r="E29" s="48">
        <f>C19</f>
        <v>0</v>
      </c>
      <c r="F29" s="125">
        <f>SUM(H16,H21)</f>
        <v>0</v>
      </c>
      <c r="G29" s="126"/>
      <c r="H29" s="38" t="str">
        <f>IF(D2,C29*E29,IF(D3,C29*F29,"$0.00"))</f>
        <v>$0.00</v>
      </c>
    </row>
    <row r="30" spans="1:8" ht="19.5" thickBot="1">
      <c r="A30" s="1"/>
      <c r="B30" s="3" t="s">
        <v>43</v>
      </c>
      <c r="C30" s="134"/>
      <c r="D30" s="134"/>
      <c r="E30" s="48">
        <f>C21</f>
        <v>0</v>
      </c>
      <c r="F30" s="121">
        <f>SUM(H17,H22)</f>
        <v>0</v>
      </c>
      <c r="G30" s="121"/>
      <c r="H30" s="38" t="str">
        <f>IF(D2,C30*E30,IF(D3,C30*F30,"$0.00"))</f>
        <v>$0.00</v>
      </c>
    </row>
    <row r="31" spans="1:8" ht="19.5" thickBot="1">
      <c r="A31" s="63" t="s">
        <v>6</v>
      </c>
      <c r="B31" s="114" t="s">
        <v>44</v>
      </c>
      <c r="C31" s="114"/>
      <c r="D31" s="114"/>
      <c r="E31" s="114"/>
      <c r="F31" s="114"/>
      <c r="G31" s="114"/>
      <c r="H31" s="114"/>
    </row>
    <row r="32" spans="1:8" ht="19.5" thickBot="1">
      <c r="A32" s="1"/>
      <c r="B32" s="4" t="s">
        <v>34</v>
      </c>
      <c r="C32" s="10" t="s">
        <v>45</v>
      </c>
      <c r="D32" s="8" t="s">
        <v>46</v>
      </c>
      <c r="E32" s="8" t="s">
        <v>35</v>
      </c>
      <c r="F32" s="8" t="s">
        <v>36</v>
      </c>
      <c r="G32" s="8" t="s">
        <v>47</v>
      </c>
      <c r="H32" s="8" t="s">
        <v>38</v>
      </c>
    </row>
    <row r="33" spans="1:8" ht="19.5" thickBot="1">
      <c r="A33" s="1"/>
      <c r="B33" s="9" t="s">
        <v>48</v>
      </c>
      <c r="C33" s="36"/>
      <c r="D33" s="40" t="str">
        <f>C5</f>
        <v>(CHECK THE RELEVANT BOX -&gt;)</v>
      </c>
      <c r="E33" s="37" t="e">
        <f>SUM(C33/D33)</f>
        <v>#VALUE!</v>
      </c>
      <c r="F33" s="49">
        <f>C15</f>
        <v>0</v>
      </c>
      <c r="G33" s="50">
        <f>SUM(H14,H19)</f>
        <v>0</v>
      </c>
      <c r="H33" s="39" t="str">
        <f>IF(D2,E33*F33,IF(D3,E33*G33,"$0.00"))</f>
        <v>$0.00</v>
      </c>
    </row>
    <row r="34" spans="1:8" ht="19.5" thickBot="1">
      <c r="A34" s="1"/>
      <c r="B34" s="9" t="s">
        <v>49</v>
      </c>
      <c r="C34" s="36"/>
      <c r="D34" s="40"/>
      <c r="E34" s="37"/>
      <c r="F34" s="49"/>
      <c r="G34" s="50"/>
      <c r="H34" s="39">
        <f>C34</f>
        <v>0</v>
      </c>
    </row>
    <row r="35" spans="1:8" ht="19.5" thickBot="1">
      <c r="A35" s="1"/>
      <c r="B35" s="51" t="s">
        <v>56</v>
      </c>
      <c r="C35" s="52"/>
      <c r="D35" s="53" t="str">
        <f>C5</f>
        <v>(CHECK THE RELEVANT BOX -&gt;)</v>
      </c>
      <c r="E35" s="37" t="e">
        <f>SUM(C35/D35)</f>
        <v>#VALUE!</v>
      </c>
      <c r="F35" s="49">
        <f>C15</f>
        <v>0</v>
      </c>
      <c r="G35" s="50">
        <f>SUM(H14,H19)</f>
        <v>0</v>
      </c>
      <c r="H35" s="39" t="str">
        <f>IF(D2,E35*F35,IF(D3,E35*G35,"$0.00"))</f>
        <v>$0.00</v>
      </c>
    </row>
    <row r="36" spans="1:8" ht="19.5" thickBot="1">
      <c r="A36" s="1"/>
      <c r="B36" s="9" t="s">
        <v>57</v>
      </c>
      <c r="C36" s="57"/>
      <c r="D36" s="40" t="str">
        <f>C5</f>
        <v>(CHECK THE RELEVANT BOX -&gt;)</v>
      </c>
      <c r="E36" s="37" t="e">
        <f>SUM(C36/D36)</f>
        <v>#VALUE!</v>
      </c>
      <c r="F36" s="49">
        <f>C15</f>
        <v>0</v>
      </c>
      <c r="G36" s="50">
        <f>SUM(H14,H19)</f>
        <v>0</v>
      </c>
      <c r="H36" s="39" t="str">
        <f>IF(D2,E36*F36,IF(D3,E36*G36,"$0.00"))</f>
        <v>$0.00</v>
      </c>
    </row>
    <row r="37" spans="1:8" ht="19.5" thickBot="1">
      <c r="A37" s="1"/>
      <c r="B37" s="135" t="s">
        <v>58</v>
      </c>
      <c r="C37" s="136"/>
      <c r="D37" s="136"/>
      <c r="E37" s="136"/>
      <c r="F37" s="137"/>
      <c r="G37" s="138"/>
      <c r="H37" s="139"/>
    </row>
    <row r="38" spans="1:8" ht="19.5" thickBot="1">
      <c r="A38" s="1"/>
      <c r="B38" s="143" t="s">
        <v>38</v>
      </c>
      <c r="C38" s="144"/>
      <c r="D38" s="140">
        <f>SUM(H26:H30,H33:H36)-G37</f>
        <v>0</v>
      </c>
      <c r="E38" s="141"/>
      <c r="F38" s="141"/>
      <c r="G38" s="141"/>
      <c r="H38" s="142"/>
    </row>
    <row r="39" spans="1:8" ht="18.75">
      <c r="A39" s="1"/>
      <c r="B39" s="14"/>
      <c r="C39" s="15"/>
      <c r="D39" s="19"/>
      <c r="E39" s="20"/>
      <c r="F39" s="20"/>
    </row>
    <row r="40" spans="1:8" ht="26.25">
      <c r="B40" s="21"/>
      <c r="C40" s="21"/>
      <c r="D40" s="19"/>
      <c r="E40" s="22"/>
      <c r="F40" s="23"/>
    </row>
    <row r="41" spans="1:8" ht="18.75">
      <c r="A41" s="2"/>
      <c r="B41" s="20"/>
      <c r="C41" s="20"/>
      <c r="D41" s="19"/>
      <c r="E41" s="16"/>
      <c r="F41" s="24"/>
    </row>
    <row r="42" spans="1:8" ht="18.75">
      <c r="A42" s="2"/>
      <c r="B42" s="122"/>
      <c r="C42" s="122"/>
      <c r="D42" s="19"/>
      <c r="E42" s="16"/>
      <c r="F42" s="25"/>
    </row>
    <row r="43" spans="1:8" ht="18.75">
      <c r="A43" s="2"/>
      <c r="B43" s="26"/>
      <c r="C43" s="27"/>
      <c r="D43" s="19"/>
      <c r="E43" s="16"/>
      <c r="F43" s="25"/>
    </row>
    <row r="44" spans="1:8" ht="18.75">
      <c r="A44" s="2"/>
      <c r="B44" s="28"/>
      <c r="C44" s="27"/>
      <c r="D44" s="19"/>
      <c r="E44" s="16"/>
      <c r="F44" s="25"/>
    </row>
    <row r="45" spans="1:8" ht="18.75">
      <c r="A45" s="2"/>
      <c r="B45" s="28"/>
      <c r="C45" s="27"/>
      <c r="D45" s="19"/>
      <c r="E45" s="16"/>
      <c r="F45" s="25"/>
    </row>
    <row r="46" spans="1:8" ht="18.75">
      <c r="A46" s="2"/>
      <c r="B46" s="28"/>
      <c r="C46" s="27"/>
      <c r="D46" s="19"/>
      <c r="E46" s="16"/>
      <c r="F46" s="25"/>
    </row>
    <row r="47" spans="1:8" ht="18.75">
      <c r="A47" s="2"/>
      <c r="B47" s="26"/>
      <c r="C47" s="27"/>
      <c r="D47" s="19"/>
      <c r="E47" s="16"/>
      <c r="F47" s="25"/>
    </row>
    <row r="48" spans="1:8" ht="18.75">
      <c r="A48" s="2"/>
      <c r="B48" s="26"/>
      <c r="C48" s="27"/>
      <c r="D48" s="19"/>
      <c r="E48" s="16"/>
      <c r="F48" s="25"/>
    </row>
    <row r="49" spans="1:6" ht="18.75">
      <c r="A49" s="2"/>
      <c r="B49" s="26"/>
      <c r="C49" s="27"/>
      <c r="D49" s="19"/>
      <c r="E49" s="16"/>
      <c r="F49" s="25"/>
    </row>
    <row r="50" spans="1:6" ht="18.75">
      <c r="A50" s="2"/>
      <c r="B50" s="29"/>
      <c r="C50" s="27"/>
      <c r="D50" s="19"/>
      <c r="E50" s="18"/>
      <c r="F50" s="25"/>
    </row>
    <row r="51" spans="1:6" ht="18.75">
      <c r="A51" s="2"/>
      <c r="B51" s="29"/>
      <c r="C51" s="27"/>
      <c r="D51" s="19"/>
      <c r="E51" s="16"/>
      <c r="F51" s="24"/>
    </row>
    <row r="52" spans="1:6" ht="18.75">
      <c r="A52" s="2"/>
      <c r="B52" s="30"/>
      <c r="C52" s="18"/>
      <c r="D52" s="19"/>
      <c r="E52" s="16"/>
      <c r="F52" s="25"/>
    </row>
    <row r="53" spans="1:6" ht="18.75">
      <c r="A53" s="2"/>
      <c r="B53" s="26"/>
      <c r="C53" s="16"/>
      <c r="D53" s="19"/>
      <c r="E53" s="16"/>
      <c r="F53" s="25"/>
    </row>
    <row r="54" spans="1:6" ht="18.75">
      <c r="A54" s="2"/>
      <c r="B54" s="31"/>
      <c r="C54" s="16"/>
      <c r="D54" s="19"/>
      <c r="E54" s="16"/>
      <c r="F54" s="25"/>
    </row>
    <row r="55" spans="1:6" ht="18.75">
      <c r="A55" s="2"/>
      <c r="B55" s="31"/>
      <c r="C55" s="16"/>
      <c r="D55" s="19"/>
      <c r="E55" s="16"/>
      <c r="F55" s="25"/>
    </row>
    <row r="56" spans="1:6" ht="18.75">
      <c r="A56" s="2"/>
      <c r="B56" s="31"/>
      <c r="C56" s="16"/>
      <c r="D56" s="19"/>
      <c r="E56" s="16"/>
      <c r="F56" s="25"/>
    </row>
    <row r="57" spans="1:6" ht="18.75">
      <c r="A57" s="2"/>
      <c r="B57" s="31"/>
      <c r="C57" s="16"/>
      <c r="D57" s="19"/>
      <c r="E57" s="16"/>
      <c r="F57" s="25"/>
    </row>
    <row r="58" spans="1:6" ht="18.75">
      <c r="A58" s="2"/>
      <c r="B58" s="31"/>
      <c r="C58" s="16"/>
      <c r="D58" s="19"/>
      <c r="E58" s="18"/>
      <c r="F58" s="24"/>
    </row>
    <row r="59" spans="1:6" ht="18.75">
      <c r="A59" s="2"/>
      <c r="B59" s="31"/>
      <c r="C59" s="16"/>
      <c r="D59" s="19"/>
      <c r="E59" s="17"/>
      <c r="F59" s="32"/>
    </row>
    <row r="60" spans="1:6" ht="18.75">
      <c r="A60" s="2"/>
      <c r="B60" s="30"/>
      <c r="C60" s="18"/>
      <c r="D60" s="19"/>
      <c r="E60" s="33"/>
      <c r="F60" s="32"/>
    </row>
    <row r="61" spans="1:6" ht="18.75">
      <c r="A61" s="2"/>
      <c r="B61" s="34"/>
      <c r="C61" s="18"/>
      <c r="D61" s="19"/>
    </row>
    <row r="62" spans="1:6" ht="18.75">
      <c r="A62" s="2"/>
      <c r="B62" s="19"/>
      <c r="C62" s="35"/>
      <c r="D62" s="19"/>
    </row>
    <row r="63" spans="1:6" ht="18.75">
      <c r="A63" s="2"/>
      <c r="D63" s="19"/>
    </row>
  </sheetData>
  <sheetProtection algorithmName="SHA-512" hashValue="BMqDvSlhk4fuwpapjI6jpHk13KRfz/8XrbvxENBK8xmQorRd7hsl0gzwpeqhy8FYgYAd1+/SmDWK4p2tft1pnw==" saltValue="iW6+JJnEVq+eHlwvGmFS0w==" spinCount="100000" sheet="1" selectLockedCells="1"/>
  <mergeCells count="60">
    <mergeCell ref="B1:H1"/>
    <mergeCell ref="B11:H11"/>
    <mergeCell ref="D5:H5"/>
    <mergeCell ref="B6:C7"/>
    <mergeCell ref="E6:F6"/>
    <mergeCell ref="G6:H6"/>
    <mergeCell ref="E7:F7"/>
    <mergeCell ref="G7:H7"/>
    <mergeCell ref="B8:H8"/>
    <mergeCell ref="B9:C10"/>
    <mergeCell ref="E9:H9"/>
    <mergeCell ref="E10:H10"/>
    <mergeCell ref="A2:A3"/>
    <mergeCell ref="B2:C3"/>
    <mergeCell ref="E2:H2"/>
    <mergeCell ref="E3:H3"/>
    <mergeCell ref="B4:H4"/>
    <mergeCell ref="E12:H12"/>
    <mergeCell ref="B13:B14"/>
    <mergeCell ref="C13:C14"/>
    <mergeCell ref="E13:G13"/>
    <mergeCell ref="E14:G14"/>
    <mergeCell ref="B12:C12"/>
    <mergeCell ref="D12:D22"/>
    <mergeCell ref="B15:B16"/>
    <mergeCell ref="C15:C16"/>
    <mergeCell ref="E15:G15"/>
    <mergeCell ref="E16:G16"/>
    <mergeCell ref="B17:B18"/>
    <mergeCell ref="C17:C18"/>
    <mergeCell ref="E17:G17"/>
    <mergeCell ref="E18:G18"/>
    <mergeCell ref="B19:B20"/>
    <mergeCell ref="C25:D25"/>
    <mergeCell ref="F25:G25"/>
    <mergeCell ref="C26:D26"/>
    <mergeCell ref="F26:G26"/>
    <mergeCell ref="E19:G19"/>
    <mergeCell ref="E20:G20"/>
    <mergeCell ref="C19:C20"/>
    <mergeCell ref="B21:B22"/>
    <mergeCell ref="B23:H23"/>
    <mergeCell ref="B24:H24"/>
    <mergeCell ref="C21:C22"/>
    <mergeCell ref="E21:G21"/>
    <mergeCell ref="E22:G22"/>
    <mergeCell ref="B42:C42"/>
    <mergeCell ref="C27:D27"/>
    <mergeCell ref="F27:G27"/>
    <mergeCell ref="C28:D28"/>
    <mergeCell ref="F28:G28"/>
    <mergeCell ref="C29:D29"/>
    <mergeCell ref="F29:G29"/>
    <mergeCell ref="C30:D30"/>
    <mergeCell ref="F30:G30"/>
    <mergeCell ref="B31:H31"/>
    <mergeCell ref="B37:F37"/>
    <mergeCell ref="G37:H37"/>
    <mergeCell ref="D38:H38"/>
    <mergeCell ref="B38:C38"/>
  </mergeCells>
  <conditionalFormatting sqref="B2:C3">
    <cfRule type="expression" dxfId="44" priority="6">
      <formula>AND($D$2,$D$3)</formula>
    </cfRule>
  </conditionalFormatting>
  <conditionalFormatting sqref="B9:C10">
    <cfRule type="expression" dxfId="43" priority="8">
      <formula>AND($D$9,$D$10)</formula>
    </cfRule>
  </conditionalFormatting>
  <conditionalFormatting sqref="B29:H30">
    <cfRule type="expression" dxfId="42" priority="27">
      <formula>$D$9</formula>
    </cfRule>
  </conditionalFormatting>
  <conditionalFormatting sqref="B36:H36 H35">
    <cfRule type="expression" dxfId="41" priority="30">
      <formula>$D$10</formula>
    </cfRule>
  </conditionalFormatting>
  <conditionalFormatting sqref="B37:H37">
    <cfRule type="expression" dxfId="40" priority="1">
      <formula>$D$3</formula>
    </cfRule>
  </conditionalFormatting>
  <conditionalFormatting sqref="C5">
    <cfRule type="expression" dxfId="39" priority="19">
      <formula>AND(D6,D7)</formula>
    </cfRule>
  </conditionalFormatting>
  <conditionalFormatting sqref="C13 C15 C17 C19 C21">
    <cfRule type="expression" dxfId="38" priority="22">
      <formula>$D$3</formula>
    </cfRule>
    <cfRule type="expression" dxfId="37" priority="25">
      <formula>$D$2</formula>
    </cfRule>
    <cfRule type="expression" dxfId="36" priority="26">
      <formula>"$D$2"</formula>
    </cfRule>
  </conditionalFormatting>
  <conditionalFormatting sqref="C36">
    <cfRule type="expression" dxfId="35" priority="29">
      <formula>$D$9</formula>
    </cfRule>
  </conditionalFormatting>
  <conditionalFormatting sqref="C29:D30">
    <cfRule type="expression" dxfId="34" priority="28">
      <formula>$D$10</formula>
    </cfRule>
  </conditionalFormatting>
  <conditionalFormatting sqref="D5">
    <cfRule type="expression" dxfId="33" priority="20">
      <formula>AND(D6,D7)</formula>
    </cfRule>
  </conditionalFormatting>
  <conditionalFormatting sqref="D33:D36">
    <cfRule type="expression" dxfId="32" priority="16">
      <formula>AND($D$6,$D$7)</formula>
    </cfRule>
  </conditionalFormatting>
  <conditionalFormatting sqref="E9:E10">
    <cfRule type="expression" dxfId="31" priority="7">
      <formula>AND($D$9,$D$10)</formula>
    </cfRule>
  </conditionalFormatting>
  <conditionalFormatting sqref="E26:E30 F33:F36">
    <cfRule type="expression" dxfId="30" priority="18">
      <formula>$D$3</formula>
    </cfRule>
  </conditionalFormatting>
  <conditionalFormatting sqref="E2:H3">
    <cfRule type="expression" dxfId="29" priority="5">
      <formula>AND($D$2,$D$3)</formula>
    </cfRule>
  </conditionalFormatting>
  <conditionalFormatting sqref="E16:H17 B19:C22 E21:H22">
    <cfRule type="expression" dxfId="28" priority="4">
      <formula>$D$9</formula>
    </cfRule>
  </conditionalFormatting>
  <conditionalFormatting sqref="F26:F30 G33:G36">
    <cfRule type="expression" dxfId="27" priority="17">
      <formula>$D$2</formula>
    </cfRule>
  </conditionalFormatting>
  <conditionalFormatting sqref="G37:H37">
    <cfRule type="expression" dxfId="26" priority="3">
      <formula>$D$2</formula>
    </cfRule>
  </conditionalFormatting>
  <conditionalFormatting sqref="H13:H22">
    <cfRule type="expression" dxfId="25" priority="21">
      <formula>$D$2</formula>
    </cfRule>
    <cfRule type="expression" dxfId="24" priority="23">
      <formula>$D$3</formula>
    </cfRule>
    <cfRule type="expression" priority="24">
      <formula>$D$3</formula>
    </cfRule>
  </conditionalFormatting>
  <dataValidations count="7">
    <dataValidation type="list" errorStyle="warning" allowBlank="1" showInputMessage="1" errorTitle="Value Error" error="Please enter value to proceed" sqref="C5 D2:D3 D6:D11" xr:uid="{B3EC95E5-DFD6-46A0-965D-252175C5B991}">
      <formula1>MEValue</formula1>
    </dataValidation>
    <dataValidation type="custom" allowBlank="1" showInputMessage="1" showErrorMessage="1" error="This cell is locked. Check &quot;Contract began in 2021, 2022, or 2023&quot; to unlock it for editing." sqref="C29:D30" xr:uid="{9A5BCAFF-4264-4154-AB2E-B3C601C2690C}">
      <formula1>$D$10</formula1>
    </dataValidation>
    <dataValidation type="custom" allowBlank="1" showInputMessage="1" showErrorMessage="1" error="This cell is locked. Check &quot;Contract began in 2020 or 2024&quot; to unlock it for editing." sqref="C36" xr:uid="{55E76894-5D3D-44BB-A4E6-B2FE66CED3DD}">
      <formula1>$D$9</formula1>
    </dataValidation>
    <dataValidation type="custom" allowBlank="1" showInputMessage="1" showErrorMessage="1" error="This cell is locked. Check &quot;Fixed Price Contract Type&quot; to unlock it for editing." sqref="G37:H37 C13:C18" xr:uid="{EF3CBF4B-1ADB-4451-A7C4-D34F5DEE3D61}">
      <formula1>$D$2</formula1>
    </dataValidation>
    <dataValidation type="custom" allowBlank="1" showInputMessage="1" showErrorMessage="1" error="This cell is locked. Check &quot;Cost Reimbursable Contract Type&quot; to unlock it for editing." sqref="H13:H15 H18:H20" xr:uid="{19CCCAFB-3EDE-4A7C-817F-D6738E6B0FC5}">
      <formula1>$D$3</formula1>
    </dataValidation>
    <dataValidation type="custom" allowBlank="1" showInputMessage="1" showErrorMessage="1" error="This cell is locked. Check &quot;Fixed Price Contract Type&quot; and &quot;Contract began in 2021, 2022, or 2023&quot; to unlock it for editing." sqref="C19:C22" xr:uid="{C9AEECAE-91CE-452A-A258-372A9DC3513A}">
      <formula1>AND($D$2,$D$10)</formula1>
    </dataValidation>
    <dataValidation type="custom" allowBlank="1" showInputMessage="1" showErrorMessage="1" error="This cell is locked. Check &quot;Cost Reimbursable Contract Type&quot; and &quot;Contract began in 2021, 2022, or 2023&quot; to unlock it for editing." sqref="H16:H17 H21:H22" xr:uid="{B494BC5E-79C7-4248-9F80-DD0DF87F0018}">
      <formula1>AND($D$3,$D$10)</formula1>
    </dataValidation>
  </dataValidations>
  <pageMargins left="0.7" right="0.7" top="0.75" bottom="0.75" header="0.3" footer="0.3"/>
  <pageSetup paperSize="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47625</xdr:colOff>
                    <xdr:row>6</xdr:row>
                    <xdr:rowOff>28575</xdr:rowOff>
                  </from>
                  <to>
                    <xdr:col>3</xdr:col>
                    <xdr:colOff>228600</xdr:colOff>
                    <xdr:row>6</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47625</xdr:colOff>
                    <xdr:row>5</xdr:row>
                    <xdr:rowOff>28575</xdr:rowOff>
                  </from>
                  <to>
                    <xdr:col>3</xdr:col>
                    <xdr:colOff>228600</xdr:colOff>
                    <xdr:row>5</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47625</xdr:colOff>
                    <xdr:row>6</xdr:row>
                    <xdr:rowOff>28575</xdr:rowOff>
                  </from>
                  <to>
                    <xdr:col>3</xdr:col>
                    <xdr:colOff>228600</xdr:colOff>
                    <xdr:row>6</xdr:row>
                    <xdr:rowOff>219075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47625</xdr:colOff>
                    <xdr:row>2</xdr:row>
                    <xdr:rowOff>28575</xdr:rowOff>
                  </from>
                  <to>
                    <xdr:col>3</xdr:col>
                    <xdr:colOff>228600</xdr:colOff>
                    <xdr:row>2</xdr:row>
                    <xdr:rowOff>219075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47625</xdr:colOff>
                    <xdr:row>1</xdr:row>
                    <xdr:rowOff>28575</xdr:rowOff>
                  </from>
                  <to>
                    <xdr:col>3</xdr:col>
                    <xdr:colOff>228600</xdr:colOff>
                    <xdr:row>1</xdr:row>
                    <xdr:rowOff>219075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47625</xdr:colOff>
                    <xdr:row>2</xdr:row>
                    <xdr:rowOff>28575</xdr:rowOff>
                  </from>
                  <to>
                    <xdr:col>3</xdr:col>
                    <xdr:colOff>228600</xdr:colOff>
                    <xdr:row>2</xdr:row>
                    <xdr:rowOff>219075</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3</xdr:col>
                    <xdr:colOff>47625</xdr:colOff>
                    <xdr:row>8</xdr:row>
                    <xdr:rowOff>28575</xdr:rowOff>
                  </from>
                  <to>
                    <xdr:col>3</xdr:col>
                    <xdr:colOff>266700</xdr:colOff>
                    <xdr:row>8</xdr:row>
                    <xdr:rowOff>238125</xdr:rowOff>
                  </to>
                </anchor>
              </controlPr>
            </control>
          </mc:Choice>
        </mc:AlternateContent>
        <mc:AlternateContent xmlns:mc="http://schemas.openxmlformats.org/markup-compatibility/2006">
          <mc:Choice Requires="x14">
            <control shapeId="7185" r:id="rId11" name="Check Box 17">
              <controlPr defaultSize="0" autoFill="0" autoLine="0" autoPict="0">
                <anchor moveWithCells="1">
                  <from>
                    <xdr:col>3</xdr:col>
                    <xdr:colOff>47625</xdr:colOff>
                    <xdr:row>9</xdr:row>
                    <xdr:rowOff>28575</xdr:rowOff>
                  </from>
                  <to>
                    <xdr:col>3</xdr:col>
                    <xdr:colOff>247650</xdr:colOff>
                    <xdr:row>9</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3501-6400-4220-B976-EDA9D0B1AD68}">
  <dimension ref="A1:H64"/>
  <sheetViews>
    <sheetView tabSelected="1" zoomScale="120" zoomScaleNormal="120" workbookViewId="0">
      <selection activeCell="C13" sqref="C13:C14"/>
    </sheetView>
  </sheetViews>
  <sheetFormatPr defaultRowHeight="15"/>
  <cols>
    <col min="1" max="1" width="10.140625" customWidth="1"/>
    <col min="2" max="2" width="32.5703125" customWidth="1"/>
    <col min="3" max="3" width="19.28515625" customWidth="1"/>
    <col min="4" max="4" width="5.28515625" customWidth="1"/>
    <col min="5" max="5" width="22.28515625" customWidth="1"/>
    <col min="6" max="6" width="20.42578125" customWidth="1"/>
    <col min="7" max="8" width="13.85546875" customWidth="1"/>
    <col min="9" max="9" width="19.42578125" customWidth="1"/>
    <col min="10" max="10" width="22.7109375" customWidth="1"/>
    <col min="11" max="11" width="20" customWidth="1"/>
    <col min="12" max="12" width="12.85546875" customWidth="1"/>
    <col min="13" max="13" width="15.42578125" customWidth="1"/>
    <col min="14" max="14" width="17.5703125" customWidth="1"/>
  </cols>
  <sheetData>
    <row r="1" spans="1:8" ht="27" customHeight="1" thickBot="1">
      <c r="A1" s="1"/>
      <c r="B1" s="103" t="s">
        <v>8</v>
      </c>
      <c r="C1" s="104"/>
      <c r="D1" s="104"/>
      <c r="E1" s="104"/>
      <c r="F1" s="104"/>
      <c r="G1" s="104"/>
      <c r="H1" s="105"/>
    </row>
    <row r="2" spans="1:8" ht="19.5" thickBot="1">
      <c r="A2" s="106" t="s">
        <v>1</v>
      </c>
      <c r="B2" s="107" t="str">
        <f>IF(D2,"Fixed Price (Option A) Contract",IF(D3,"Cost Reimbursable Contract","(CHECK THE RELEVANT BOX -&gt;)"))</f>
        <v>(CHECK THE RELEVANT BOX -&gt;)</v>
      </c>
      <c r="C2" s="107"/>
      <c r="D2" s="58" t="b">
        <v>0</v>
      </c>
      <c r="E2" s="108" t="str">
        <f>IF(AND(D2,D3),"ERROR:","Fixed Price (Option A) Contract Type")</f>
        <v>Fixed Price (Option A) Contract Type</v>
      </c>
      <c r="F2" s="108"/>
      <c r="G2" s="108"/>
      <c r="H2" s="108"/>
    </row>
    <row r="3" spans="1:8" ht="19.5" thickBot="1">
      <c r="A3" s="106"/>
      <c r="B3" s="107"/>
      <c r="C3" s="107"/>
      <c r="D3" s="58" t="b">
        <v>0</v>
      </c>
      <c r="E3" s="108" t="str">
        <f>IF(AND(D2,D3),"CHECK ONLY ONE","Cost Reimbursable Contract Type")</f>
        <v>Cost Reimbursable Contract Type</v>
      </c>
      <c r="F3" s="108"/>
      <c r="G3" s="108"/>
      <c r="H3" s="108"/>
    </row>
    <row r="4" spans="1:8" ht="19.5" customHeight="1" thickBot="1">
      <c r="A4" s="1"/>
      <c r="B4" s="102" t="s">
        <v>11</v>
      </c>
      <c r="C4" s="102"/>
      <c r="D4" s="102"/>
      <c r="E4" s="102"/>
      <c r="F4" s="102"/>
      <c r="G4" s="102"/>
      <c r="H4" s="102"/>
    </row>
    <row r="5" spans="1:8" ht="31.5" customHeight="1" thickBot="1">
      <c r="A5" s="59" t="s">
        <v>52</v>
      </c>
      <c r="B5" s="7" t="s">
        <v>12</v>
      </c>
      <c r="C5" s="60" t="str">
        <f>IF(D6,4.995,IF(D7,5.015,"(CHECK THE RELEVANT BOX -&gt;)"))</f>
        <v>(CHECK THE RELEVANT BOX -&gt;)</v>
      </c>
      <c r="D5" s="109" t="str">
        <f>IF(AND(D6,D7), "ERROR: CHECK ONLY ONE", "Please Check Non-Safety Net Lunch or Safety Net Lunch:")</f>
        <v>Please Check Non-Safety Net Lunch or Safety Net Lunch:</v>
      </c>
      <c r="E5" s="109"/>
      <c r="F5" s="109"/>
      <c r="G5" s="109"/>
      <c r="H5" s="109"/>
    </row>
    <row r="6" spans="1:8" ht="23.1" customHeight="1" thickBot="1">
      <c r="A6" s="1"/>
      <c r="B6" s="110" t="s">
        <v>13</v>
      </c>
      <c r="C6" s="110"/>
      <c r="D6" s="54" t="b">
        <v>0</v>
      </c>
      <c r="E6" s="102" t="s">
        <v>59</v>
      </c>
      <c r="F6" s="102"/>
      <c r="G6" s="152" t="str">
        <f>IF(D6, 4.6+0.09+0.305, "NOT APPLICABLE")</f>
        <v>NOT APPLICABLE</v>
      </c>
      <c r="H6" s="152"/>
    </row>
    <row r="7" spans="1:8" ht="23.1" customHeight="1" thickBot="1">
      <c r="A7" s="1"/>
      <c r="B7" s="110"/>
      <c r="C7" s="110"/>
      <c r="D7" s="54" t="b">
        <v>0</v>
      </c>
      <c r="E7" s="112" t="s">
        <v>60</v>
      </c>
      <c r="F7" s="112"/>
      <c r="G7" s="152" t="str">
        <f>IF(D7, 4.62+0.09+0.305, "NOT APPLICABLE")</f>
        <v>NOT APPLICABLE</v>
      </c>
      <c r="H7" s="152"/>
    </row>
    <row r="8" spans="1:8" ht="23.1" customHeight="1" thickBot="1">
      <c r="A8" s="1"/>
      <c r="B8" s="113"/>
      <c r="C8" s="113"/>
      <c r="D8" s="113"/>
      <c r="E8" s="113"/>
      <c r="F8" s="113"/>
      <c r="G8" s="113"/>
      <c r="H8" s="113"/>
    </row>
    <row r="9" spans="1:8" ht="23.1" customHeight="1" thickBot="1">
      <c r="A9" s="59" t="s">
        <v>55</v>
      </c>
      <c r="B9" s="145" t="str">
        <f>IF(D9,"Contract began in 2024 or 2025",IF(D10,"Contract began in 2021, 2022, or 2023","(CHECK THE RELEVANT BOX-&gt;)"))</f>
        <v>(CHECK THE RELEVANT BOX-&gt;)</v>
      </c>
      <c r="C9" s="146"/>
      <c r="D9" s="55" t="b">
        <v>0</v>
      </c>
      <c r="E9" s="149" t="str">
        <f>IF(AND(D9,D10),"ERROR:","Contract began in 2024 or 2025")</f>
        <v>Contract began in 2024 or 2025</v>
      </c>
      <c r="F9" s="150"/>
      <c r="G9" s="150"/>
      <c r="H9" s="151"/>
    </row>
    <row r="10" spans="1:8" ht="23.1" customHeight="1" thickBot="1">
      <c r="A10" s="1"/>
      <c r="B10" s="147"/>
      <c r="C10" s="148"/>
      <c r="D10" s="56" t="b">
        <v>0</v>
      </c>
      <c r="E10" s="149" t="str">
        <f>IF(AND(D9,D10),"CHECK ONLY ONE","Contract began in 2021, 2022, or 2023")</f>
        <v>Contract began in 2021, 2022, or 2023</v>
      </c>
      <c r="F10" s="150"/>
      <c r="G10" s="150"/>
      <c r="H10" s="151"/>
    </row>
    <row r="11" spans="1:8" ht="23.1" customHeight="1" thickBot="1">
      <c r="A11" s="1"/>
      <c r="B11" s="113"/>
      <c r="C11" s="113"/>
      <c r="D11" s="113"/>
      <c r="E11" s="113"/>
      <c r="F11" s="113"/>
      <c r="G11" s="113"/>
      <c r="H11" s="113"/>
    </row>
    <row r="12" spans="1:8" ht="19.5" thickBot="1">
      <c r="A12" s="61" t="s">
        <v>3</v>
      </c>
      <c r="B12" s="114" t="s">
        <v>61</v>
      </c>
      <c r="C12" s="114"/>
      <c r="D12" s="114"/>
      <c r="E12" s="114" t="s">
        <v>62</v>
      </c>
      <c r="F12" s="114"/>
      <c r="G12" s="114"/>
      <c r="H12" s="114"/>
    </row>
    <row r="13" spans="1:8" ht="19.5" thickBot="1">
      <c r="A13" s="1"/>
      <c r="B13" s="115" t="s">
        <v>18</v>
      </c>
      <c r="C13" s="116"/>
      <c r="D13" s="114"/>
      <c r="E13" s="117" t="s">
        <v>19</v>
      </c>
      <c r="F13" s="117"/>
      <c r="G13" s="117"/>
      <c r="H13" s="47"/>
    </row>
    <row r="14" spans="1:8" ht="19.5" thickBot="1">
      <c r="A14" s="1"/>
      <c r="B14" s="115"/>
      <c r="C14" s="116"/>
      <c r="D14" s="114"/>
      <c r="E14" s="117" t="s">
        <v>20</v>
      </c>
      <c r="F14" s="117"/>
      <c r="G14" s="117"/>
      <c r="H14" s="47"/>
    </row>
    <row r="15" spans="1:8" ht="19.5" thickBot="1">
      <c r="A15" s="1"/>
      <c r="B15" s="115" t="s">
        <v>21</v>
      </c>
      <c r="C15" s="116"/>
      <c r="D15" s="114"/>
      <c r="E15" s="117" t="s">
        <v>22</v>
      </c>
      <c r="F15" s="117"/>
      <c r="G15" s="117"/>
      <c r="H15" s="47"/>
    </row>
    <row r="16" spans="1:8" ht="19.5" thickBot="1">
      <c r="A16" s="1"/>
      <c r="B16" s="115"/>
      <c r="C16" s="116"/>
      <c r="D16" s="114"/>
      <c r="E16" s="117" t="s">
        <v>23</v>
      </c>
      <c r="F16" s="117"/>
      <c r="G16" s="117"/>
      <c r="H16" s="47"/>
    </row>
    <row r="17" spans="1:8" ht="19.5" thickBot="1">
      <c r="A17" s="1"/>
      <c r="B17" s="115" t="s">
        <v>24</v>
      </c>
      <c r="C17" s="116"/>
      <c r="D17" s="114"/>
      <c r="E17" s="117" t="s">
        <v>25</v>
      </c>
      <c r="F17" s="117"/>
      <c r="G17" s="117"/>
      <c r="H17" s="47"/>
    </row>
    <row r="18" spans="1:8" ht="19.5" thickBot="1">
      <c r="A18" s="1"/>
      <c r="B18" s="115"/>
      <c r="C18" s="116"/>
      <c r="D18" s="114"/>
      <c r="E18" s="117" t="s">
        <v>26</v>
      </c>
      <c r="F18" s="117"/>
      <c r="G18" s="117"/>
      <c r="H18" s="47"/>
    </row>
    <row r="19" spans="1:8" ht="19.5" thickBot="1">
      <c r="A19" s="1"/>
      <c r="B19" s="115" t="s">
        <v>27</v>
      </c>
      <c r="C19" s="116"/>
      <c r="D19" s="114"/>
      <c r="E19" s="117" t="s">
        <v>28</v>
      </c>
      <c r="F19" s="117"/>
      <c r="G19" s="117"/>
      <c r="H19" s="47"/>
    </row>
    <row r="20" spans="1:8" ht="19.5" thickBot="1">
      <c r="A20" s="1"/>
      <c r="B20" s="115"/>
      <c r="C20" s="116"/>
      <c r="D20" s="114"/>
      <c r="E20" s="117" t="s">
        <v>29</v>
      </c>
      <c r="F20" s="117"/>
      <c r="G20" s="117"/>
      <c r="H20" s="47"/>
    </row>
    <row r="21" spans="1:8" ht="19.5" thickBot="1">
      <c r="A21" s="1"/>
      <c r="B21" s="115" t="s">
        <v>30</v>
      </c>
      <c r="C21" s="116"/>
      <c r="D21" s="114"/>
      <c r="E21" s="117" t="s">
        <v>31</v>
      </c>
      <c r="F21" s="117"/>
      <c r="G21" s="117"/>
      <c r="H21" s="47"/>
    </row>
    <row r="22" spans="1:8" ht="19.5" thickBot="1">
      <c r="A22" s="1"/>
      <c r="B22" s="115"/>
      <c r="C22" s="116"/>
      <c r="D22" s="114"/>
      <c r="E22" s="117" t="s">
        <v>32</v>
      </c>
      <c r="F22" s="117"/>
      <c r="G22" s="117"/>
      <c r="H22" s="47"/>
    </row>
    <row r="23" spans="1:8" ht="19.5" thickBot="1">
      <c r="A23" s="1"/>
      <c r="B23" s="118"/>
      <c r="C23" s="118"/>
      <c r="D23" s="118"/>
      <c r="E23" s="118"/>
      <c r="F23" s="118"/>
      <c r="G23" s="118"/>
      <c r="H23" s="118"/>
    </row>
    <row r="24" spans="1:8" ht="19.5" thickBot="1">
      <c r="A24" s="62" t="s">
        <v>4</v>
      </c>
      <c r="B24" s="114" t="s">
        <v>33</v>
      </c>
      <c r="C24" s="114"/>
      <c r="D24" s="114"/>
      <c r="E24" s="114"/>
      <c r="F24" s="114"/>
      <c r="G24" s="114"/>
      <c r="H24" s="114"/>
    </row>
    <row r="25" spans="1:8" ht="19.5" thickBot="1">
      <c r="A25" s="1"/>
      <c r="B25" s="4" t="s">
        <v>34</v>
      </c>
      <c r="C25" s="119" t="s">
        <v>35</v>
      </c>
      <c r="D25" s="119"/>
      <c r="E25" s="8" t="s">
        <v>36</v>
      </c>
      <c r="F25" s="119" t="s">
        <v>37</v>
      </c>
      <c r="G25" s="119"/>
      <c r="H25" s="8" t="s">
        <v>38</v>
      </c>
    </row>
    <row r="26" spans="1:8" ht="19.5" thickBot="1">
      <c r="A26" s="1"/>
      <c r="B26" s="3" t="s">
        <v>39</v>
      </c>
      <c r="C26" s="120"/>
      <c r="D26" s="120"/>
      <c r="E26" s="48">
        <f>C13</f>
        <v>0</v>
      </c>
      <c r="F26" s="121">
        <f>SUM(H13,H18)</f>
        <v>0</v>
      </c>
      <c r="G26" s="121"/>
      <c r="H26" s="38" t="str">
        <f>IF(D2,C26*E26,IF(D3,C26*F26,"$0.00"))</f>
        <v>$0.00</v>
      </c>
    </row>
    <row r="27" spans="1:8" ht="19.5" thickBot="1">
      <c r="A27" s="1"/>
      <c r="B27" s="3" t="s">
        <v>40</v>
      </c>
      <c r="C27" s="120"/>
      <c r="D27" s="120"/>
      <c r="E27" s="48">
        <f>C15</f>
        <v>0</v>
      </c>
      <c r="F27" s="121">
        <f>SUM(H14,H19)</f>
        <v>0</v>
      </c>
      <c r="G27" s="121"/>
      <c r="H27" s="38" t="str">
        <f>IF(D2,C27*E27,IF(D3,C27*F27,"$0.00"))</f>
        <v>$0.00</v>
      </c>
    </row>
    <row r="28" spans="1:8" ht="19.5" thickBot="1">
      <c r="A28" s="1"/>
      <c r="B28" s="3" t="s">
        <v>41</v>
      </c>
      <c r="C28" s="120"/>
      <c r="D28" s="120"/>
      <c r="E28" s="48">
        <f>C17</f>
        <v>0</v>
      </c>
      <c r="F28" s="121">
        <f>SUM(H15,H20)</f>
        <v>0</v>
      </c>
      <c r="G28" s="121"/>
      <c r="H28" s="38" t="str">
        <f>IF(D2,C28*E28,IF(D3,C28*F28,"$0.00"))</f>
        <v>$0.00</v>
      </c>
    </row>
    <row r="29" spans="1:8" ht="19.5" thickBot="1">
      <c r="A29" s="1"/>
      <c r="B29" s="3" t="s">
        <v>42</v>
      </c>
      <c r="C29" s="132"/>
      <c r="D29" s="133"/>
      <c r="E29" s="48">
        <f>C19</f>
        <v>0</v>
      </c>
      <c r="F29" s="125">
        <f>SUM(H16,H21)</f>
        <v>0</v>
      </c>
      <c r="G29" s="126"/>
      <c r="H29" s="38" t="str">
        <f>IF(D2,C29*E29,IF(D3,C29*F29,"$0.00"))</f>
        <v>$0.00</v>
      </c>
    </row>
    <row r="30" spans="1:8" ht="19.5" thickBot="1">
      <c r="A30" s="1"/>
      <c r="B30" s="3" t="s">
        <v>43</v>
      </c>
      <c r="C30" s="134"/>
      <c r="D30" s="134"/>
      <c r="E30" s="48">
        <f>C21</f>
        <v>0</v>
      </c>
      <c r="F30" s="121">
        <f>SUM(H17,H22)</f>
        <v>0</v>
      </c>
      <c r="G30" s="121"/>
      <c r="H30" s="38" t="str">
        <f>IF(D2,C30*E30,IF(D3,C30*F30,"$0.00"))</f>
        <v>$0.00</v>
      </c>
    </row>
    <row r="31" spans="1:8" ht="19.5" thickBot="1">
      <c r="A31" s="63" t="s">
        <v>63</v>
      </c>
      <c r="B31" s="114" t="s">
        <v>44</v>
      </c>
      <c r="C31" s="114"/>
      <c r="D31" s="114"/>
      <c r="E31" s="114"/>
      <c r="F31" s="114"/>
      <c r="G31" s="114"/>
      <c r="H31" s="114"/>
    </row>
    <row r="32" spans="1:8" ht="19.5" thickBot="1">
      <c r="A32" s="1"/>
      <c r="B32" s="4" t="s">
        <v>34</v>
      </c>
      <c r="C32" s="10" t="s">
        <v>45</v>
      </c>
      <c r="D32" s="8" t="s">
        <v>46</v>
      </c>
      <c r="E32" s="8" t="s">
        <v>35</v>
      </c>
      <c r="F32" s="8" t="s">
        <v>36</v>
      </c>
      <c r="G32" s="8" t="s">
        <v>47</v>
      </c>
      <c r="H32" s="8" t="s">
        <v>38</v>
      </c>
    </row>
    <row r="33" spans="1:8" ht="19.5" thickBot="1">
      <c r="A33" s="1"/>
      <c r="B33" s="9" t="s">
        <v>48</v>
      </c>
      <c r="C33" s="36"/>
      <c r="D33" s="64" t="str">
        <f>C5</f>
        <v>(CHECK THE RELEVANT BOX -&gt;)</v>
      </c>
      <c r="E33" s="37" t="e">
        <f>SUM(C33/D33)</f>
        <v>#VALUE!</v>
      </c>
      <c r="F33" s="49">
        <f>C15</f>
        <v>0</v>
      </c>
      <c r="G33" s="50">
        <f>SUM(H14,H19)</f>
        <v>0</v>
      </c>
      <c r="H33" s="39" t="str">
        <f>IF(D2,E33*F33,IF(D3,E33*G33,"$0.00"))</f>
        <v>$0.00</v>
      </c>
    </row>
    <row r="34" spans="1:8" ht="19.5" thickBot="1">
      <c r="A34" s="1"/>
      <c r="B34" s="51" t="s">
        <v>56</v>
      </c>
      <c r="C34" s="52"/>
      <c r="D34" s="65" t="str">
        <f>C5</f>
        <v>(CHECK THE RELEVANT BOX -&gt;)</v>
      </c>
      <c r="E34" s="37" t="e">
        <f>SUM(C34/D34)</f>
        <v>#VALUE!</v>
      </c>
      <c r="F34" s="49">
        <f>C15</f>
        <v>0</v>
      </c>
      <c r="G34" s="50">
        <f>SUM(H14,H19)</f>
        <v>0</v>
      </c>
      <c r="H34" s="39" t="str">
        <f>IF(D2,E34*F34,IF(D3,E34*G34,"$0.00"))</f>
        <v>$0.00</v>
      </c>
    </row>
    <row r="35" spans="1:8" ht="19.5" thickBot="1">
      <c r="A35" s="1"/>
      <c r="B35" s="9" t="s">
        <v>57</v>
      </c>
      <c r="C35" s="57"/>
      <c r="D35" s="64" t="str">
        <f>C5</f>
        <v>(CHECK THE RELEVANT BOX -&gt;)</v>
      </c>
      <c r="E35" s="37" t="e">
        <f>SUM(C35/D35)</f>
        <v>#VALUE!</v>
      </c>
      <c r="F35" s="49">
        <f>C15</f>
        <v>0</v>
      </c>
      <c r="G35" s="50">
        <f>SUM(H14,H19)</f>
        <v>0</v>
      </c>
      <c r="H35" s="39" t="str">
        <f>IF(D2,E35*F35,IF(D3,E35*G35,"$0.00"))</f>
        <v>$0.00</v>
      </c>
    </row>
    <row r="36" spans="1:8" ht="19.5" thickBot="1">
      <c r="A36" s="63" t="s">
        <v>64</v>
      </c>
      <c r="B36" s="153"/>
      <c r="C36" s="154"/>
      <c r="D36" s="154"/>
      <c r="E36" s="154"/>
      <c r="F36" s="154"/>
      <c r="G36" s="154"/>
      <c r="H36" s="155"/>
    </row>
    <row r="37" spans="1:8" ht="19.5" thickBot="1">
      <c r="A37" s="1"/>
      <c r="B37" s="156" t="s">
        <v>58</v>
      </c>
      <c r="C37" s="157"/>
      <c r="D37" s="157"/>
      <c r="E37" s="157"/>
      <c r="F37" s="158"/>
      <c r="G37" s="159"/>
      <c r="H37" s="160"/>
    </row>
    <row r="38" spans="1:8" ht="19.5" thickBot="1">
      <c r="A38" s="1"/>
      <c r="B38" s="156" t="s">
        <v>65</v>
      </c>
      <c r="C38" s="157"/>
      <c r="D38" s="157"/>
      <c r="E38" s="157"/>
      <c r="F38" s="158"/>
      <c r="G38" s="159"/>
      <c r="H38" s="160"/>
    </row>
    <row r="39" spans="1:8" ht="19.5" thickBot="1">
      <c r="A39" s="1"/>
      <c r="B39" s="143" t="s">
        <v>38</v>
      </c>
      <c r="C39" s="144"/>
      <c r="D39" s="140">
        <f>SUM(H26:H30,H33:H35)-G37</f>
        <v>0</v>
      </c>
      <c r="E39" s="141"/>
      <c r="F39" s="141"/>
      <c r="G39" s="141"/>
      <c r="H39" s="142"/>
    </row>
    <row r="40" spans="1:8" ht="18.75">
      <c r="A40" s="1"/>
      <c r="B40" s="14"/>
      <c r="C40" s="15"/>
      <c r="D40" s="19"/>
      <c r="E40" s="20"/>
      <c r="F40" s="20"/>
    </row>
    <row r="41" spans="1:8" ht="26.25">
      <c r="B41" s="21"/>
      <c r="C41" s="21"/>
      <c r="D41" s="19"/>
      <c r="E41" s="22"/>
      <c r="F41" s="23"/>
    </row>
    <row r="42" spans="1:8" ht="18.75">
      <c r="A42" s="2"/>
      <c r="B42" s="20"/>
      <c r="C42" s="20"/>
      <c r="D42" s="19"/>
      <c r="E42" s="16"/>
      <c r="F42" s="24"/>
    </row>
    <row r="43" spans="1:8" ht="18.75">
      <c r="A43" s="2"/>
      <c r="B43" s="122"/>
      <c r="C43" s="122"/>
      <c r="D43" s="19"/>
      <c r="E43" s="16"/>
      <c r="F43" s="25"/>
    </row>
    <row r="44" spans="1:8" ht="18.75">
      <c r="A44" s="2"/>
      <c r="B44" s="26"/>
      <c r="C44" s="27"/>
      <c r="D44" s="19"/>
      <c r="E44" s="16"/>
      <c r="F44" s="25"/>
    </row>
    <row r="45" spans="1:8" ht="18.75">
      <c r="A45" s="2"/>
      <c r="B45" s="28"/>
      <c r="C45" s="27"/>
      <c r="D45" s="19"/>
      <c r="E45" s="16"/>
      <c r="F45" s="25"/>
    </row>
    <row r="46" spans="1:8" ht="18.75">
      <c r="A46" s="2"/>
      <c r="B46" s="28"/>
      <c r="C46" s="27"/>
      <c r="D46" s="19"/>
      <c r="E46" s="16"/>
      <c r="F46" s="25"/>
    </row>
    <row r="47" spans="1:8" ht="18.75">
      <c r="A47" s="2"/>
      <c r="B47" s="28"/>
      <c r="C47" s="27"/>
      <c r="D47" s="19"/>
      <c r="E47" s="16"/>
      <c r="F47" s="25"/>
    </row>
    <row r="48" spans="1:8" ht="18.75">
      <c r="A48" s="2"/>
      <c r="B48" s="26"/>
      <c r="C48" s="27"/>
      <c r="D48" s="19"/>
      <c r="E48" s="16"/>
      <c r="F48" s="25"/>
    </row>
    <row r="49" spans="1:6" ht="18.75">
      <c r="A49" s="2"/>
      <c r="B49" s="26"/>
      <c r="C49" s="27"/>
      <c r="D49" s="19"/>
      <c r="E49" s="16"/>
      <c r="F49" s="25"/>
    </row>
    <row r="50" spans="1:6" ht="18.75">
      <c r="A50" s="2"/>
      <c r="B50" s="26"/>
      <c r="C50" s="27"/>
      <c r="D50" s="19"/>
      <c r="E50" s="16"/>
      <c r="F50" s="25"/>
    </row>
    <row r="51" spans="1:6" ht="18.75">
      <c r="A51" s="2"/>
      <c r="B51" s="29"/>
      <c r="C51" s="27"/>
      <c r="D51" s="19"/>
      <c r="E51" s="18"/>
      <c r="F51" s="25"/>
    </row>
    <row r="52" spans="1:6" ht="18.75">
      <c r="A52" s="2"/>
      <c r="B52" s="29"/>
      <c r="C52" s="27"/>
      <c r="D52" s="19"/>
      <c r="E52" s="16"/>
      <c r="F52" s="24"/>
    </row>
    <row r="53" spans="1:6" ht="18.75">
      <c r="A53" s="2"/>
      <c r="B53" s="30"/>
      <c r="C53" s="18"/>
      <c r="D53" s="19"/>
      <c r="E53" s="16"/>
      <c r="F53" s="25"/>
    </row>
    <row r="54" spans="1:6" ht="18.75">
      <c r="A54" s="2"/>
      <c r="B54" s="26"/>
      <c r="C54" s="16"/>
      <c r="D54" s="19"/>
      <c r="E54" s="16"/>
      <c r="F54" s="25"/>
    </row>
    <row r="55" spans="1:6" ht="18.75">
      <c r="A55" s="2"/>
      <c r="B55" s="31"/>
      <c r="C55" s="16"/>
      <c r="D55" s="19"/>
      <c r="E55" s="16"/>
      <c r="F55" s="25"/>
    </row>
    <row r="56" spans="1:6" ht="18.75">
      <c r="A56" s="2"/>
      <c r="B56" s="31"/>
      <c r="C56" s="16"/>
      <c r="D56" s="19"/>
      <c r="E56" s="16"/>
      <c r="F56" s="25"/>
    </row>
    <row r="57" spans="1:6" ht="18.75">
      <c r="A57" s="2"/>
      <c r="B57" s="31"/>
      <c r="C57" s="16"/>
      <c r="D57" s="19"/>
      <c r="E57" s="16"/>
      <c r="F57" s="25"/>
    </row>
    <row r="58" spans="1:6" ht="18.75">
      <c r="A58" s="2"/>
      <c r="B58" s="31"/>
      <c r="C58" s="16"/>
      <c r="D58" s="19"/>
      <c r="E58" s="16"/>
      <c r="F58" s="25"/>
    </row>
    <row r="59" spans="1:6" ht="18.75">
      <c r="A59" s="2"/>
      <c r="B59" s="31"/>
      <c r="C59" s="16"/>
      <c r="D59" s="19"/>
      <c r="E59" s="18"/>
      <c r="F59" s="24"/>
    </row>
    <row r="60" spans="1:6" ht="18.75">
      <c r="A60" s="2"/>
      <c r="B60" s="31"/>
      <c r="C60" s="16"/>
      <c r="D60" s="19"/>
      <c r="E60" s="17"/>
      <c r="F60" s="32"/>
    </row>
    <row r="61" spans="1:6" ht="18.75">
      <c r="A61" s="2"/>
      <c r="B61" s="30"/>
      <c r="C61" s="18"/>
      <c r="D61" s="19"/>
      <c r="E61" s="33"/>
      <c r="F61" s="32"/>
    </row>
    <row r="62" spans="1:6" ht="18.75">
      <c r="A62" s="2"/>
      <c r="B62" s="34"/>
      <c r="C62" s="18"/>
      <c r="D62" s="19"/>
    </row>
    <row r="63" spans="1:6" ht="18.75">
      <c r="A63" s="2"/>
      <c r="B63" s="19"/>
      <c r="C63" s="35"/>
      <c r="D63" s="19"/>
    </row>
    <row r="64" spans="1:6" ht="18.75">
      <c r="A64" s="2"/>
      <c r="D64" s="19"/>
    </row>
  </sheetData>
  <sheetProtection algorithmName="SHA-512" hashValue="IY3kzlCXkdiQPNNySR1typgyF9DLVgZrVNew4lZOxp3o3ZneNkAnpgCEvk12A69Dh16LOo12elWCeAahZ5HIyw==" saltValue="EvFgeVXiQZYoyfdMftHLfg==" spinCount="100000" sheet="1" objects="1" scenarios="1"/>
  <mergeCells count="63">
    <mergeCell ref="B39:C39"/>
    <mergeCell ref="D39:H39"/>
    <mergeCell ref="B43:C43"/>
    <mergeCell ref="B31:H31"/>
    <mergeCell ref="B36:H36"/>
    <mergeCell ref="B37:F37"/>
    <mergeCell ref="G37:H37"/>
    <mergeCell ref="B38:F38"/>
    <mergeCell ref="G38:H38"/>
    <mergeCell ref="C28:D28"/>
    <mergeCell ref="F28:G28"/>
    <mergeCell ref="C29:D29"/>
    <mergeCell ref="F29:G29"/>
    <mergeCell ref="C30:D30"/>
    <mergeCell ref="F30:G30"/>
    <mergeCell ref="C25:D25"/>
    <mergeCell ref="F25:G25"/>
    <mergeCell ref="C26:D26"/>
    <mergeCell ref="F26:G26"/>
    <mergeCell ref="C27:D27"/>
    <mergeCell ref="F27:G27"/>
    <mergeCell ref="B24:H24"/>
    <mergeCell ref="B17:B18"/>
    <mergeCell ref="C17:C18"/>
    <mergeCell ref="E17:G17"/>
    <mergeCell ref="E18:G18"/>
    <mergeCell ref="B19:B20"/>
    <mergeCell ref="C19:C20"/>
    <mergeCell ref="E19:G19"/>
    <mergeCell ref="E20:G20"/>
    <mergeCell ref="B21:B22"/>
    <mergeCell ref="C21:C22"/>
    <mergeCell ref="E21:G21"/>
    <mergeCell ref="E22:G22"/>
    <mergeCell ref="B23:H23"/>
    <mergeCell ref="B8:H8"/>
    <mergeCell ref="B9:C10"/>
    <mergeCell ref="E9:H9"/>
    <mergeCell ref="E10:H10"/>
    <mergeCell ref="B11:H11"/>
    <mergeCell ref="B12:C12"/>
    <mergeCell ref="D12:D22"/>
    <mergeCell ref="E12:H12"/>
    <mergeCell ref="B13:B14"/>
    <mergeCell ref="C13:C14"/>
    <mergeCell ref="E13:G13"/>
    <mergeCell ref="E14:G14"/>
    <mergeCell ref="B15:B16"/>
    <mergeCell ref="C15:C16"/>
    <mergeCell ref="E15:G15"/>
    <mergeCell ref="E16:G16"/>
    <mergeCell ref="D5:H5"/>
    <mergeCell ref="B6:C7"/>
    <mergeCell ref="E6:F6"/>
    <mergeCell ref="G6:H6"/>
    <mergeCell ref="E7:F7"/>
    <mergeCell ref="G7:H7"/>
    <mergeCell ref="B4:H4"/>
    <mergeCell ref="B1:H1"/>
    <mergeCell ref="A2:A3"/>
    <mergeCell ref="B2:C3"/>
    <mergeCell ref="E2:H2"/>
    <mergeCell ref="E3:H3"/>
  </mergeCells>
  <conditionalFormatting sqref="B2:C3">
    <cfRule type="expression" dxfId="23" priority="8">
      <formula>AND($D$2,$D$3)</formula>
    </cfRule>
  </conditionalFormatting>
  <conditionalFormatting sqref="B9:C10">
    <cfRule type="expression" dxfId="22" priority="10">
      <formula>AND($D$9,$D$10)</formula>
    </cfRule>
  </conditionalFormatting>
  <conditionalFormatting sqref="B29:H30">
    <cfRule type="expression" dxfId="21" priority="22">
      <formula>$D$9</formula>
    </cfRule>
  </conditionalFormatting>
  <conditionalFormatting sqref="B35:H35">
    <cfRule type="expression" dxfId="20" priority="25">
      <formula>$D$10</formula>
    </cfRule>
  </conditionalFormatting>
  <conditionalFormatting sqref="B37:H37">
    <cfRule type="expression" dxfId="19" priority="1">
      <formula>$D$3</formula>
    </cfRule>
  </conditionalFormatting>
  <conditionalFormatting sqref="B38:H38">
    <cfRule type="expression" dxfId="18" priority="2">
      <formula>$D$2</formula>
    </cfRule>
  </conditionalFormatting>
  <conditionalFormatting sqref="C5">
    <cfRule type="expression" dxfId="17" priority="14">
      <formula>AND(D6,D7)</formula>
    </cfRule>
  </conditionalFormatting>
  <conditionalFormatting sqref="C13 C15 C17 C19 C21">
    <cfRule type="expression" dxfId="16" priority="17">
      <formula>$D$3</formula>
    </cfRule>
    <cfRule type="expression" dxfId="15" priority="20">
      <formula>$D$2</formula>
    </cfRule>
    <cfRule type="expression" dxfId="14" priority="21">
      <formula>"$D$2"</formula>
    </cfRule>
  </conditionalFormatting>
  <conditionalFormatting sqref="C35">
    <cfRule type="expression" dxfId="13" priority="24">
      <formula>$D$9</formula>
    </cfRule>
  </conditionalFormatting>
  <conditionalFormatting sqref="C29:D30">
    <cfRule type="expression" dxfId="12" priority="23">
      <formula>$D$10</formula>
    </cfRule>
  </conditionalFormatting>
  <conditionalFormatting sqref="D5">
    <cfRule type="expression" dxfId="11" priority="15">
      <formula>AND(D6,D7)</formula>
    </cfRule>
  </conditionalFormatting>
  <conditionalFormatting sqref="D33:D35">
    <cfRule type="expression" dxfId="10" priority="11">
      <formula>AND($D$6,$D$7)</formula>
    </cfRule>
  </conditionalFormatting>
  <conditionalFormatting sqref="E9:E10">
    <cfRule type="expression" dxfId="9" priority="9">
      <formula>AND($D$9,$D$10)</formula>
    </cfRule>
  </conditionalFormatting>
  <conditionalFormatting sqref="E26:E30">
    <cfRule type="expression" dxfId="8" priority="13">
      <formula>$D$3</formula>
    </cfRule>
  </conditionalFormatting>
  <conditionalFormatting sqref="E2:H3">
    <cfRule type="expression" dxfId="7" priority="7">
      <formula>AND($D$2,$D$3)</formula>
    </cfRule>
  </conditionalFormatting>
  <conditionalFormatting sqref="E16:H17 B19:C22 E21:H22">
    <cfRule type="expression" dxfId="6" priority="6">
      <formula>$D$9</formula>
    </cfRule>
  </conditionalFormatting>
  <conditionalFormatting sqref="F26:F30 G33:G35">
    <cfRule type="expression" dxfId="5" priority="12">
      <formula>$D$2</formula>
    </cfRule>
  </conditionalFormatting>
  <conditionalFormatting sqref="F33:F35">
    <cfRule type="expression" dxfId="4" priority="5">
      <formula>$D$3</formula>
    </cfRule>
  </conditionalFormatting>
  <conditionalFormatting sqref="G37:H38">
    <cfRule type="expression" dxfId="3" priority="3">
      <formula>$D$2</formula>
    </cfRule>
  </conditionalFormatting>
  <conditionalFormatting sqref="G38:H38">
    <cfRule type="expression" dxfId="2" priority="4">
      <formula>$D$3</formula>
    </cfRule>
  </conditionalFormatting>
  <conditionalFormatting sqref="H13:H22">
    <cfRule type="expression" dxfId="1" priority="16">
      <formula>$D$2</formula>
    </cfRule>
    <cfRule type="expression" dxfId="0" priority="18">
      <formula>$D$3</formula>
    </cfRule>
    <cfRule type="expression" priority="19">
      <formula>$D$3</formula>
    </cfRule>
  </conditionalFormatting>
  <dataValidations count="8">
    <dataValidation type="custom" allowBlank="1" showInputMessage="1" showErrorMessage="1" error="This cell is locked. Check “Fixed Price (Option A) Contract Type” and “Contract began in 2021, 2022, or 2023&quot; to unlock it for editing." sqref="C19:C20" xr:uid="{B867CAEE-2BBB-4578-B42D-59CDA9845D87}">
      <formula1>AND($D$2,$D$10)</formula1>
    </dataValidation>
    <dataValidation type="custom" allowBlank="1" showInputMessage="1" showErrorMessage="1" error="This cell is locked. Check &quot;Cost Reimbursable Contract Type&quot; and &quot;Contract began in 2021, 2022, or 2023&quot; to unlock it for editing." sqref="H16:H17 H21:H22" xr:uid="{01A312BE-92FE-4462-A1CE-5D504ED4CB74}">
      <formula1>AND($D$3,$D$10)</formula1>
    </dataValidation>
    <dataValidation type="custom" allowBlank="1" showInputMessage="1" showErrorMessage="1" error="This cell is locked. Check “Fixed Price (Option A) Contract Type” and “Contract began in 2021, 2022, or 2023” to unlock it for editing." sqref="C21:C22" xr:uid="{6E493B0C-1F23-4B5D-AB63-AE151F4E001F}">
      <formula1>AND($D$2,$D$10)</formula1>
    </dataValidation>
    <dataValidation type="custom" allowBlank="1" showInputMessage="1" showErrorMessage="1" error="This cell is locked. Check &quot;Cost Reimbursable Contract Type&quot; to unlock it for editing." sqref="H13:H15 H18:H20 G38:H38" xr:uid="{FEB23855-1A5E-4634-88F1-50D4BAE0C191}">
      <formula1>$D$3</formula1>
    </dataValidation>
    <dataValidation type="custom" allowBlank="1" showInputMessage="1" showErrorMessage="1" error="This cell is locked. Check &quot;Fixed Price (Option A) Contract Type&quot; to unlock it for editing." sqref="G37:H37 C13:C18" xr:uid="{DF206818-CEEB-41BF-9F22-DD0BE74710BE}">
      <formula1>$D$2</formula1>
    </dataValidation>
    <dataValidation type="custom" allowBlank="1" showInputMessage="1" showErrorMessage="1" error="This cell is locked. Check &quot;Contract began in 2024 or 2025&quot; to unlock it for editing." sqref="C35" xr:uid="{9E95A0D6-FFF2-4311-BDF7-0EEC18B74661}">
      <formula1>$D$9</formula1>
    </dataValidation>
    <dataValidation type="custom" allowBlank="1" showInputMessage="1" showErrorMessage="1" error="This cell is locked. Check &quot;Contract began in 2021, 2022, or 2023&quot; to unlock it for editing." sqref="C29:D30" xr:uid="{884E543A-E396-4E1E-B45A-328154AA94BA}">
      <formula1>$D$10</formula1>
    </dataValidation>
    <dataValidation type="list" errorStyle="warning" allowBlank="1" showInputMessage="1" errorTitle="Value Error" error="Please enter value to proceed" sqref="C5 D2:D3 D6:D11" xr:uid="{079E1C90-7F50-4968-B1A5-030854104B1F}">
      <formula1>MEValue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3</xdr:col>
                    <xdr:colOff>47625</xdr:colOff>
                    <xdr:row>6</xdr:row>
                    <xdr:rowOff>28575</xdr:rowOff>
                  </from>
                  <to>
                    <xdr:col>3</xdr:col>
                    <xdr:colOff>228600</xdr:colOff>
                    <xdr:row>7</xdr:row>
                    <xdr:rowOff>38100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3</xdr:col>
                    <xdr:colOff>47625</xdr:colOff>
                    <xdr:row>5</xdr:row>
                    <xdr:rowOff>28575</xdr:rowOff>
                  </from>
                  <to>
                    <xdr:col>3</xdr:col>
                    <xdr:colOff>228600</xdr:colOff>
                    <xdr:row>6</xdr:row>
                    <xdr:rowOff>38100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3</xdr:col>
                    <xdr:colOff>47625</xdr:colOff>
                    <xdr:row>6</xdr:row>
                    <xdr:rowOff>28575</xdr:rowOff>
                  </from>
                  <to>
                    <xdr:col>3</xdr:col>
                    <xdr:colOff>228600</xdr:colOff>
                    <xdr:row>7</xdr:row>
                    <xdr:rowOff>38100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3</xdr:col>
                    <xdr:colOff>47625</xdr:colOff>
                    <xdr:row>2</xdr:row>
                    <xdr:rowOff>28575</xdr:rowOff>
                  </from>
                  <to>
                    <xdr:col>3</xdr:col>
                    <xdr:colOff>228600</xdr:colOff>
                    <xdr:row>3</xdr:row>
                    <xdr:rowOff>38100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3</xdr:col>
                    <xdr:colOff>47625</xdr:colOff>
                    <xdr:row>1</xdr:row>
                    <xdr:rowOff>28575</xdr:rowOff>
                  </from>
                  <to>
                    <xdr:col>3</xdr:col>
                    <xdr:colOff>228600</xdr:colOff>
                    <xdr:row>2</xdr:row>
                    <xdr:rowOff>38100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3</xdr:col>
                    <xdr:colOff>47625</xdr:colOff>
                    <xdr:row>2</xdr:row>
                    <xdr:rowOff>28575</xdr:rowOff>
                  </from>
                  <to>
                    <xdr:col>3</xdr:col>
                    <xdr:colOff>228600</xdr:colOff>
                    <xdr:row>3</xdr:row>
                    <xdr:rowOff>38100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3</xdr:col>
                    <xdr:colOff>47625</xdr:colOff>
                    <xdr:row>8</xdr:row>
                    <xdr:rowOff>28575</xdr:rowOff>
                  </from>
                  <to>
                    <xdr:col>3</xdr:col>
                    <xdr:colOff>266700</xdr:colOff>
                    <xdr:row>9</xdr:row>
                    <xdr:rowOff>57150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3</xdr:col>
                    <xdr:colOff>47625</xdr:colOff>
                    <xdr:row>9</xdr:row>
                    <xdr:rowOff>28575</xdr:rowOff>
                  </from>
                  <to>
                    <xdr:col>3</xdr:col>
                    <xdr:colOff>247650</xdr:colOff>
                    <xdr:row>10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22-23 Meal Calculator</vt:lpstr>
      <vt:lpstr>23-24 Meal Calculator</vt:lpstr>
      <vt:lpstr>24-25 Meal Calculator</vt:lpstr>
      <vt:lpstr>25-26 Meal Calculator</vt:lpstr>
    </vt:vector>
  </TitlesOfParts>
  <Manager/>
  <Company>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Ray (ADE)</dc:creator>
  <cp:keywords/>
  <dc:description/>
  <cp:lastModifiedBy>Nancy Dill (ADE)</cp:lastModifiedBy>
  <cp:revision/>
  <dcterms:created xsi:type="dcterms:W3CDTF">2022-10-03T17:41:54Z</dcterms:created>
  <dcterms:modified xsi:type="dcterms:W3CDTF">2025-08-26T18:33:37Z</dcterms:modified>
  <cp:category/>
  <cp:contentStatus/>
</cp:coreProperties>
</file>