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rdoe-my.sharepoint.com/personal/eric_saunders_ade_arkansas_gov/Documents/Desktop/Efficiency and Management Tools/"/>
    </mc:Choice>
  </mc:AlternateContent>
  <xr:revisionPtr revIDLastSave="0" documentId="8_{CBE8458B-C562-408B-AAE8-FA2D55F3DB7E}" xr6:coauthVersionLast="47" xr6:coauthVersionMax="47" xr10:uidLastSave="{00000000-0000-0000-0000-000000000000}"/>
  <bookViews>
    <workbookView xWindow="38280" yWindow="-120" windowWidth="51840" windowHeight="21120" activeTab="4" xr2:uid="{00000000-000D-0000-FFFF-FFFF00000000}"/>
  </bookViews>
  <sheets>
    <sheet name=" K-6" sheetId="1" r:id="rId1"/>
    <sheet name="K-4" sheetId="6" r:id="rId2"/>
    <sheet name="5-8" sheetId="4" r:id="rId3"/>
    <sheet name="9-12" sheetId="5" r:id="rId4"/>
    <sheet name="DISTRICT" sheetId="3" r:id="rId5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9" i="6" l="1"/>
  <c r="G73" i="6"/>
  <c r="G49" i="6"/>
  <c r="G47" i="6"/>
  <c r="P36" i="6"/>
  <c r="C14" i="6"/>
  <c r="E14" i="6" s="1"/>
  <c r="G14" i="6" s="1"/>
  <c r="F13" i="6"/>
  <c r="I13" i="6" s="1"/>
  <c r="K13" i="6" s="1"/>
  <c r="J12" i="6"/>
  <c r="K12" i="6" s="1"/>
  <c r="P62" i="6" s="1"/>
  <c r="C12" i="6"/>
  <c r="D12" i="6" s="1"/>
  <c r="E12" i="6" s="1"/>
  <c r="P61" i="6" s="1"/>
  <c r="Q11" i="6"/>
  <c r="P52" i="6" s="1"/>
  <c r="D11" i="6"/>
  <c r="E11" i="6" s="1"/>
  <c r="G62" i="6" s="1"/>
  <c r="N10" i="6"/>
  <c r="Q10" i="6" s="1"/>
  <c r="G41" i="6" s="1"/>
  <c r="F10" i="6"/>
  <c r="G10" i="6" s="1"/>
  <c r="P53" i="6" s="1"/>
  <c r="O9" i="6"/>
  <c r="P39" i="6" s="1"/>
  <c r="N9" i="6"/>
  <c r="G38" i="6" s="1"/>
  <c r="M9" i="6"/>
  <c r="P50" i="6" s="1"/>
  <c r="L9" i="6"/>
  <c r="G61" i="6" s="1"/>
  <c r="K9" i="6"/>
  <c r="G59" i="6" s="1"/>
  <c r="J9" i="6"/>
  <c r="G57" i="6" s="1"/>
  <c r="I9" i="6"/>
  <c r="H27" i="6" s="1"/>
  <c r="H9" i="6"/>
  <c r="H26" i="6" s="1"/>
  <c r="G9" i="6"/>
  <c r="H25" i="6" s="1"/>
  <c r="F9" i="6"/>
  <c r="H24" i="6" s="1"/>
  <c r="E9" i="6"/>
  <c r="H23" i="6" s="1"/>
  <c r="D9" i="6"/>
  <c r="H22" i="6" s="1"/>
  <c r="C9" i="6"/>
  <c r="H21" i="6" s="1"/>
  <c r="P8" i="6"/>
  <c r="E17" i="6" s="1"/>
  <c r="G17" i="6" s="1"/>
  <c r="G83" i="6" s="1"/>
  <c r="E28" i="6" l="1"/>
  <c r="E30" i="6"/>
  <c r="E29" i="6"/>
  <c r="P68" i="6"/>
  <c r="P66" i="6"/>
  <c r="P73" i="6" s="1"/>
  <c r="C15" i="6"/>
  <c r="P38" i="6"/>
  <c r="P40" i="6"/>
  <c r="G51" i="6"/>
  <c r="P59" i="6"/>
  <c r="E16" i="6"/>
  <c r="G16" i="6" s="1"/>
  <c r="G82" i="6" s="1"/>
  <c r="G35" i="6"/>
  <c r="G37" i="6"/>
  <c r="G39" i="6"/>
  <c r="P47" i="6"/>
  <c r="P49" i="6"/>
  <c r="P51" i="6"/>
  <c r="G58" i="6"/>
  <c r="G63" i="6" s="1"/>
  <c r="G60" i="6"/>
  <c r="P34" i="6"/>
  <c r="P35" i="6"/>
  <c r="P37" i="6"/>
  <c r="P41" i="6"/>
  <c r="G46" i="6"/>
  <c r="G48" i="6"/>
  <c r="G50" i="6"/>
  <c r="G52" i="6"/>
  <c r="P58" i="6"/>
  <c r="P60" i="6"/>
  <c r="P57" i="6"/>
  <c r="P63" i="6" s="1"/>
  <c r="G34" i="6"/>
  <c r="G36" i="6"/>
  <c r="G40" i="6"/>
  <c r="P42" i="6"/>
  <c r="P46" i="6"/>
  <c r="P54" i="6" s="1"/>
  <c r="P48" i="6"/>
  <c r="G73" i="1"/>
  <c r="G79" i="1"/>
  <c r="G43" i="6" l="1"/>
  <c r="G54" i="6"/>
  <c r="P43" i="6"/>
  <c r="G80" i="5"/>
  <c r="G74" i="5"/>
  <c r="C14" i="5"/>
  <c r="E14" i="5" s="1"/>
  <c r="G14" i="5" s="1"/>
  <c r="P69" i="5" s="1"/>
  <c r="F13" i="5"/>
  <c r="I13" i="5" s="1"/>
  <c r="K13" i="5" s="1"/>
  <c r="J12" i="5"/>
  <c r="K12" i="5" s="1"/>
  <c r="P63" i="5" s="1"/>
  <c r="C12" i="5"/>
  <c r="D12" i="5" s="1"/>
  <c r="E12" i="5" s="1"/>
  <c r="Q11" i="5"/>
  <c r="G41" i="5" s="1"/>
  <c r="D11" i="5"/>
  <c r="E11" i="5" s="1"/>
  <c r="N10" i="5"/>
  <c r="Q10" i="5" s="1"/>
  <c r="O15" i="5" s="1"/>
  <c r="G62" i="5" s="1"/>
  <c r="F10" i="5"/>
  <c r="G10" i="5" s="1"/>
  <c r="O9" i="5"/>
  <c r="P39" i="5" s="1"/>
  <c r="N9" i="5"/>
  <c r="G38" i="5" s="1"/>
  <c r="M9" i="5"/>
  <c r="P51" i="5" s="1"/>
  <c r="L9" i="5"/>
  <c r="K9" i="5"/>
  <c r="P61" i="5" s="1"/>
  <c r="J9" i="5"/>
  <c r="G58" i="5" s="1"/>
  <c r="I9" i="5"/>
  <c r="H27" i="5" s="1"/>
  <c r="H9" i="5"/>
  <c r="H26" i="5" s="1"/>
  <c r="G9" i="5"/>
  <c r="H25" i="5" s="1"/>
  <c r="F9" i="5"/>
  <c r="H24" i="5" s="1"/>
  <c r="E9" i="5"/>
  <c r="H23" i="5" s="1"/>
  <c r="D9" i="5"/>
  <c r="H22" i="5" s="1"/>
  <c r="C9" i="5"/>
  <c r="H21" i="5" s="1"/>
  <c r="P8" i="5"/>
  <c r="E16" i="5" s="1"/>
  <c r="G16" i="5" s="1"/>
  <c r="G83" i="5" s="1"/>
  <c r="K9" i="4"/>
  <c r="G47" i="4" s="1"/>
  <c r="G79" i="4"/>
  <c r="G73" i="4"/>
  <c r="C14" i="4"/>
  <c r="E14" i="4" s="1"/>
  <c r="G14" i="4" s="1"/>
  <c r="F13" i="4"/>
  <c r="I13" i="4" s="1"/>
  <c r="K13" i="4" s="1"/>
  <c r="J12" i="4"/>
  <c r="K12" i="4" s="1"/>
  <c r="P62" i="4" s="1"/>
  <c r="C12" i="4"/>
  <c r="D12" i="4" s="1"/>
  <c r="E12" i="4" s="1"/>
  <c r="P61" i="4" s="1"/>
  <c r="Q11" i="4"/>
  <c r="D11" i="4"/>
  <c r="E11" i="4" s="1"/>
  <c r="G62" i="4" s="1"/>
  <c r="N10" i="4"/>
  <c r="Q10" i="4" s="1"/>
  <c r="G42" i="4" s="1"/>
  <c r="F10" i="4"/>
  <c r="G10" i="4" s="1"/>
  <c r="P53" i="4" s="1"/>
  <c r="O9" i="4"/>
  <c r="P39" i="4" s="1"/>
  <c r="N9" i="4"/>
  <c r="P38" i="4" s="1"/>
  <c r="M9" i="4"/>
  <c r="G49" i="4" s="1"/>
  <c r="L9" i="4"/>
  <c r="P36" i="4" s="1"/>
  <c r="J9" i="4"/>
  <c r="P59" i="4" s="1"/>
  <c r="I9" i="4"/>
  <c r="H27" i="4" s="1"/>
  <c r="H9" i="4"/>
  <c r="H26" i="4" s="1"/>
  <c r="G9" i="4"/>
  <c r="H25" i="4" s="1"/>
  <c r="F9" i="4"/>
  <c r="H24" i="4" s="1"/>
  <c r="E9" i="4"/>
  <c r="H23" i="4" s="1"/>
  <c r="D9" i="4"/>
  <c r="H22" i="4" s="1"/>
  <c r="C9" i="4"/>
  <c r="H21" i="4" s="1"/>
  <c r="P8" i="4"/>
  <c r="C15" i="4" s="1"/>
  <c r="P8" i="3"/>
  <c r="D10" i="3" s="1"/>
  <c r="E15" i="3" s="1"/>
  <c r="P62" i="5" l="1"/>
  <c r="O13" i="5"/>
  <c r="G42" i="5" s="1"/>
  <c r="P54" i="5"/>
  <c r="O12" i="5"/>
  <c r="G51" i="4"/>
  <c r="G41" i="4"/>
  <c r="P53" i="5"/>
  <c r="G43" i="5"/>
  <c r="P60" i="5"/>
  <c r="G61" i="5"/>
  <c r="G35" i="5"/>
  <c r="G48" i="5"/>
  <c r="P40" i="5"/>
  <c r="G52" i="5"/>
  <c r="G39" i="5"/>
  <c r="P52" i="5"/>
  <c r="P38" i="5"/>
  <c r="P36" i="5"/>
  <c r="E17" i="5"/>
  <c r="G17" i="5" s="1"/>
  <c r="G84" i="5" s="1"/>
  <c r="P48" i="5"/>
  <c r="G59" i="5"/>
  <c r="P58" i="5"/>
  <c r="P34" i="5"/>
  <c r="G60" i="5"/>
  <c r="E29" i="5"/>
  <c r="H29" i="5" s="1"/>
  <c r="E30" i="5"/>
  <c r="H30" i="5" s="1"/>
  <c r="E28" i="5"/>
  <c r="H28" i="5" s="1"/>
  <c r="C15" i="5"/>
  <c r="G37" i="5"/>
  <c r="P50" i="5"/>
  <c r="P67" i="5"/>
  <c r="P74" i="5" s="1"/>
  <c r="P35" i="5"/>
  <c r="P37" i="5"/>
  <c r="P41" i="5"/>
  <c r="G47" i="5"/>
  <c r="G49" i="5"/>
  <c r="G51" i="5"/>
  <c r="P59" i="5"/>
  <c r="G50" i="5"/>
  <c r="G34" i="5"/>
  <c r="G36" i="5"/>
  <c r="G40" i="5"/>
  <c r="P43" i="5"/>
  <c r="P47" i="5"/>
  <c r="P49" i="5"/>
  <c r="E16" i="4"/>
  <c r="G16" i="4" s="1"/>
  <c r="G82" i="4" s="1"/>
  <c r="E17" i="4"/>
  <c r="G17" i="4" s="1"/>
  <c r="G83" i="4" s="1"/>
  <c r="P37" i="4"/>
  <c r="G37" i="4"/>
  <c r="G48" i="4"/>
  <c r="P49" i="4"/>
  <c r="G60" i="4"/>
  <c r="G39" i="4"/>
  <c r="P51" i="4"/>
  <c r="G35" i="4"/>
  <c r="P47" i="4"/>
  <c r="G58" i="4"/>
  <c r="E28" i="4"/>
  <c r="E29" i="4"/>
  <c r="E30" i="4"/>
  <c r="P68" i="4"/>
  <c r="P66" i="4"/>
  <c r="P35" i="4"/>
  <c r="P60" i="4"/>
  <c r="G34" i="4"/>
  <c r="G36" i="4"/>
  <c r="G38" i="4"/>
  <c r="G40" i="4"/>
  <c r="P42" i="4"/>
  <c r="P46" i="4"/>
  <c r="P48" i="4"/>
  <c r="P50" i="4"/>
  <c r="P52" i="4"/>
  <c r="G57" i="4"/>
  <c r="G59" i="4"/>
  <c r="G61" i="4"/>
  <c r="P41" i="4"/>
  <c r="G46" i="4"/>
  <c r="G50" i="4"/>
  <c r="G52" i="4"/>
  <c r="P58" i="4"/>
  <c r="P34" i="4"/>
  <c r="P40" i="4"/>
  <c r="P57" i="4"/>
  <c r="P42" i="5" l="1"/>
  <c r="P44" i="5" s="1"/>
  <c r="G53" i="5"/>
  <c r="G55" i="5" s="1"/>
  <c r="P64" i="5"/>
  <c r="G64" i="5"/>
  <c r="P55" i="5"/>
  <c r="G44" i="5"/>
  <c r="G43" i="4"/>
  <c r="P63" i="4"/>
  <c r="P43" i="4"/>
  <c r="G54" i="4"/>
  <c r="G63" i="4"/>
  <c r="P54" i="4"/>
  <c r="P73" i="4"/>
  <c r="C14" i="1"/>
  <c r="E14" i="1" s="1"/>
  <c r="G14" i="1" s="1"/>
  <c r="P66" i="1" l="1"/>
  <c r="P68" i="1"/>
  <c r="F13" i="1"/>
  <c r="I13" i="1" s="1"/>
  <c r="K13" i="1" s="1"/>
  <c r="J12" i="1"/>
  <c r="K12" i="1" s="1"/>
  <c r="P62" i="1" s="1"/>
  <c r="C12" i="1"/>
  <c r="D12" i="1" s="1"/>
  <c r="E12" i="1" s="1"/>
  <c r="P61" i="1" s="1"/>
  <c r="D11" i="1"/>
  <c r="E11" i="1" s="1"/>
  <c r="G62" i="1" s="1"/>
  <c r="F10" i="1"/>
  <c r="G10" i="1" s="1"/>
  <c r="P53" i="1" s="1"/>
  <c r="Q11" i="1"/>
  <c r="P73" i="1" l="1"/>
  <c r="G40" i="1"/>
  <c r="P42" i="1"/>
  <c r="P52" i="1"/>
  <c r="P41" i="1"/>
  <c r="G52" i="1"/>
  <c r="P40" i="1"/>
  <c r="G51" i="1"/>
  <c r="N10" i="1"/>
  <c r="Q10" i="1" s="1"/>
  <c r="G41" i="1" s="1"/>
  <c r="J9" i="1"/>
  <c r="G34" i="1" l="1"/>
  <c r="P46" i="1"/>
  <c r="G57" i="1"/>
  <c r="G46" i="1"/>
  <c r="P34" i="1"/>
  <c r="P57" i="1"/>
  <c r="P59" i="1"/>
  <c r="L9" i="1"/>
  <c r="O9" i="1"/>
  <c r="N9" i="1"/>
  <c r="M9" i="1"/>
  <c r="K9" i="1"/>
  <c r="I9" i="1"/>
  <c r="H27" i="1" s="1"/>
  <c r="H9" i="1"/>
  <c r="H26" i="1" s="1"/>
  <c r="G9" i="1"/>
  <c r="H25" i="1" s="1"/>
  <c r="F9" i="1"/>
  <c r="H24" i="1" s="1"/>
  <c r="E9" i="1"/>
  <c r="H23" i="1" s="1"/>
  <c r="D9" i="1"/>
  <c r="H22" i="1" s="1"/>
  <c r="C9" i="1"/>
  <c r="H21" i="1" s="1"/>
  <c r="P8" i="1"/>
  <c r="G59" i="1" l="1"/>
  <c r="P47" i="1"/>
  <c r="G58" i="1"/>
  <c r="G60" i="1"/>
  <c r="P35" i="1"/>
  <c r="P58" i="1"/>
  <c r="G47" i="1"/>
  <c r="G35" i="1"/>
  <c r="P60" i="1"/>
  <c r="G36" i="1"/>
  <c r="P48" i="1"/>
  <c r="G61" i="1"/>
  <c r="G48" i="1"/>
  <c r="P36" i="1"/>
  <c r="P49" i="1"/>
  <c r="P50" i="1"/>
  <c r="P37" i="1"/>
  <c r="G49" i="1"/>
  <c r="G37" i="1"/>
  <c r="G38" i="1"/>
  <c r="P38" i="1"/>
  <c r="G50" i="1"/>
  <c r="P51" i="1"/>
  <c r="P39" i="1"/>
  <c r="G39" i="1"/>
  <c r="C15" i="1"/>
  <c r="E17" i="1"/>
  <c r="G17" i="1" s="1"/>
  <c r="G83" i="1" s="1"/>
  <c r="E16" i="1"/>
  <c r="G16" i="1" s="1"/>
  <c r="G82" i="1" s="1"/>
  <c r="E30" i="1"/>
  <c r="E28" i="1"/>
  <c r="E29" i="1"/>
  <c r="P43" i="1" l="1"/>
  <c r="P63" i="1"/>
  <c r="G43" i="1"/>
  <c r="G54" i="1"/>
  <c r="G63" i="1"/>
  <c r="P54" i="1"/>
</calcChain>
</file>

<file path=xl/sharedStrings.xml><?xml version="1.0" encoding="utf-8"?>
<sst xmlns="http://schemas.openxmlformats.org/spreadsheetml/2006/main" count="613" uniqueCount="127">
  <si>
    <t>K</t>
  </si>
  <si>
    <t>Sections Needed</t>
  </si>
  <si>
    <t>SECTIONS NEEDED</t>
  </si>
  <si>
    <t>English 9</t>
  </si>
  <si>
    <t>English 10</t>
  </si>
  <si>
    <t>English 11</t>
  </si>
  <si>
    <t>English 12</t>
  </si>
  <si>
    <t>Students</t>
  </si>
  <si>
    <t>Total</t>
  </si>
  <si>
    <t>CURRENT ENROLLMENT</t>
  </si>
  <si>
    <t>The staffing projections model provides the minimum number of teachers needed to meet the foundational requirements of the Standards for Accreditation.  The model is based on the following parameters:  (1) current enrollment numbers; (2) maximum class sizes for each grade level; (3) seven period day with teachers providing instruction for six periods.</t>
  </si>
  <si>
    <t>Teacher(s)</t>
  </si>
  <si>
    <t>SCIENCE</t>
  </si>
  <si>
    <t>Grade 7 Science</t>
  </si>
  <si>
    <t>Grade 8 Science</t>
  </si>
  <si>
    <t>Grade 7 English</t>
  </si>
  <si>
    <t>Physical Science</t>
  </si>
  <si>
    <t>Biology</t>
  </si>
  <si>
    <t>Chemistry</t>
  </si>
  <si>
    <t>AP Science</t>
  </si>
  <si>
    <t>1 Elective</t>
  </si>
  <si>
    <t>SOCIAL STUDIES</t>
  </si>
  <si>
    <t>MATH</t>
  </si>
  <si>
    <t>FINE ARTS</t>
  </si>
  <si>
    <t>ENGLISH</t>
  </si>
  <si>
    <t>American History</t>
  </si>
  <si>
    <t>World History</t>
  </si>
  <si>
    <t>Civics ½ unit</t>
  </si>
  <si>
    <t>Economics ½ unit</t>
  </si>
  <si>
    <t>Grade 8 English</t>
  </si>
  <si>
    <t>TOTAL SECTIONS NEEDED</t>
  </si>
  <si>
    <t>FOREIGN LANGUAGE</t>
  </si>
  <si>
    <t>COMPUTER SCIENCE</t>
  </si>
  <si>
    <t>AP Social Studies</t>
  </si>
  <si>
    <t>2 Electives</t>
  </si>
  <si>
    <t>Grade 7 Math</t>
  </si>
  <si>
    <t>Grade 8 Math</t>
  </si>
  <si>
    <t>Algebra I</t>
  </si>
  <si>
    <t>Geometry</t>
  </si>
  <si>
    <t>Algebra II</t>
  </si>
  <si>
    <t>Pre-Calculus</t>
  </si>
  <si>
    <t>AP Math</t>
  </si>
  <si>
    <t>Art I</t>
  </si>
  <si>
    <t>Grade 7 Art</t>
  </si>
  <si>
    <t>Grade 8 Art</t>
  </si>
  <si>
    <t>Grade 7 Music</t>
  </si>
  <si>
    <t>Grade 8 Music</t>
  </si>
  <si>
    <t>Grade 7 PE</t>
  </si>
  <si>
    <t>Grade 8 PE</t>
  </si>
  <si>
    <t>Grade 7 Health</t>
  </si>
  <si>
    <t>Grade 8 Health</t>
  </si>
  <si>
    <t>Courses</t>
  </si>
  <si>
    <t>Content Area</t>
  </si>
  <si>
    <t>GRADE/SUBJECT</t>
  </si>
  <si>
    <t>K-6 ART</t>
  </si>
  <si>
    <t>K-6 MUSIC</t>
  </si>
  <si>
    <t>Oral Com  ½ unit</t>
  </si>
  <si>
    <t>Transitional Math</t>
  </si>
  <si>
    <t>Art II or other Adv Art</t>
  </si>
  <si>
    <t>PHYSICAL EDUCATION &amp; HEALTH</t>
  </si>
  <si>
    <t>CAREER &amp; TECHNICAL EDUATION</t>
  </si>
  <si>
    <t>Career Development Gr 7 or 8</t>
  </si>
  <si>
    <t>Keyboarding or Keycode Grade 7 or 8</t>
  </si>
  <si>
    <t>Offer 1 full credit in Grades 9-12</t>
  </si>
  <si>
    <t xml:space="preserve">Max 9-12 = </t>
  </si>
  <si>
    <t>Max/30=</t>
  </si>
  <si>
    <t>Transitional English</t>
  </si>
  <si>
    <t xml:space="preserve">Health 9-12  </t>
  </si>
  <si>
    <t xml:space="preserve">Transitional 1/4 of Gr 12 = </t>
  </si>
  <si>
    <t xml:space="preserve">2 Electives (1/4 of Gr 11&amp;12) = </t>
  </si>
  <si>
    <t>Art II (1/4 of 10 Gr)=</t>
  </si>
  <si>
    <t xml:space="preserve">Health 9-12 = </t>
  </si>
  <si>
    <t>PE 9-12 =</t>
  </si>
  <si>
    <t xml:space="preserve">PE 9-12 </t>
  </si>
  <si>
    <t>Foreign Language I</t>
  </si>
  <si>
    <t>Foreign Language II</t>
  </si>
  <si>
    <t xml:space="preserve">Foreign Language I = </t>
  </si>
  <si>
    <t>Max 9-12 =</t>
  </si>
  <si>
    <t xml:space="preserve">1/4 of Max = </t>
  </si>
  <si>
    <t>/30 =</t>
  </si>
  <si>
    <t>3 Approved Occupational Areas with 3 units in each area in Grades 9-12</t>
  </si>
  <si>
    <t xml:space="preserve">Coding Block = </t>
  </si>
  <si>
    <t>/2=</t>
  </si>
  <si>
    <t>/25=</t>
  </si>
  <si>
    <t>*Sections required each semester</t>
  </si>
  <si>
    <t>OTHER STAFF</t>
  </si>
  <si>
    <t>TEACHERS NEEDED</t>
  </si>
  <si>
    <t>Principals</t>
  </si>
  <si>
    <t>Library Media Specialists</t>
  </si>
  <si>
    <t>Special Education</t>
  </si>
  <si>
    <t>POSITION</t>
  </si>
  <si>
    <t># NEEDED</t>
  </si>
  <si>
    <t>Superintendent</t>
  </si>
  <si>
    <t>Gifted &amp; Talented Coordinator</t>
  </si>
  <si>
    <t>Guidance Counselors</t>
  </si>
  <si>
    <t xml:space="preserve">COUNSELORS = </t>
  </si>
  <si>
    <t>PRINCIPALS=</t>
  </si>
  <si>
    <t>Nurse (RN)</t>
  </si>
  <si>
    <t xml:space="preserve">LIBRARY = </t>
  </si>
  <si>
    <t># Staff Needed</t>
  </si>
  <si>
    <t>K-6 PE</t>
  </si>
  <si>
    <t>Sections/Wk</t>
  </si>
  <si>
    <t>COUNSELOR</t>
  </si>
  <si>
    <t>GRADES 7-12</t>
  </si>
  <si>
    <t>BUILDING ENROLLMENT</t>
  </si>
  <si>
    <t>GRADE K-6</t>
  </si>
  <si>
    <t>GRADES K-6</t>
  </si>
  <si>
    <t>DISTRICT STAFF</t>
  </si>
  <si>
    <t>Grade 7 Soc Studies</t>
  </si>
  <si>
    <t>Grade 8 Soc Studies</t>
  </si>
  <si>
    <t>Career Development 
Gr 7 or 8</t>
  </si>
  <si>
    <t>Keyboarding or Keycode
Grade 7 or 8</t>
  </si>
  <si>
    <t>GRADES 7-8</t>
  </si>
  <si>
    <t>AP English</t>
  </si>
  <si>
    <r>
      <t>1</t>
    </r>
    <r>
      <rPr>
        <sz val="11"/>
        <color theme="1"/>
        <rFont val="Franklin Gothic Book"/>
        <family val="2"/>
      </rPr>
      <t>½</t>
    </r>
    <r>
      <rPr>
        <sz val="11"/>
        <color theme="1"/>
        <rFont val="Calibri"/>
        <family val="2"/>
        <scheme val="minor"/>
      </rPr>
      <t xml:space="preserve"> Electives</t>
    </r>
  </si>
  <si>
    <t xml:space="preserve"> Sci/Mat Electives = </t>
  </si>
  <si>
    <t>Eng Electives</t>
  </si>
  <si>
    <t>=</t>
  </si>
  <si>
    <t>3½ Fine Arts Electives</t>
  </si>
  <si>
    <t>Fine Arts Electives=</t>
  </si>
  <si>
    <t xml:space="preserve"> SCHOOL DISTRICT</t>
  </si>
  <si>
    <t>MIDDLE SCHOOL 5-8</t>
  </si>
  <si>
    <t xml:space="preserve"> ELEMENTARY SCHOOL K-4</t>
  </si>
  <si>
    <t xml:space="preserve">  ELEMENTARY SCHOOL K-6</t>
  </si>
  <si>
    <t>HIGH SCHOOL 7-12</t>
  </si>
  <si>
    <t>Minimum Certified Staffing Projection</t>
  </si>
  <si>
    <t>November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</si>
</sst>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1" fontId="4" fillId="0" borderId="2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3" borderId="2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2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left" vertical="center"/>
    </xf>
    <xf numFmtId="1" fontId="3" fillId="0" borderId="0" xfId="0" quotePrefix="1" applyNumberFormat="1" applyFont="1" applyBorder="1" applyAlignment="1">
      <alignment horizontal="left" vertical="center" indent="1"/>
    </xf>
    <xf numFmtId="2" fontId="3" fillId="0" borderId="0" xfId="0" applyNumberFormat="1" applyFont="1" applyBorder="1" applyAlignment="1">
      <alignment horizontal="right" vertical="center"/>
    </xf>
    <xf numFmtId="1" fontId="0" fillId="0" borderId="0" xfId="0" quotePrefix="1" applyNumberFormat="1" applyFont="1" applyFill="1" applyBorder="1" applyAlignment="1">
      <alignment horizontal="left" vertical="center"/>
    </xf>
    <xf numFmtId="1" fontId="3" fillId="0" borderId="0" xfId="0" quotePrefix="1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6" xfId="0" applyFont="1" applyBorder="1" applyAlignment="1"/>
    <xf numFmtId="164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0" fillId="0" borderId="2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9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0" borderId="2" xfId="0" applyFont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0" fontId="0" fillId="0" borderId="4" xfId="0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4" fillId="2" borderId="6" xfId="0" applyNumberFormat="1" applyFont="1" applyFill="1" applyBorder="1" applyAlignment="1">
      <alignment horizontal="left"/>
    </xf>
    <xf numFmtId="1" fontId="4" fillId="2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49" fontId="8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9" fillId="0" borderId="2" xfId="0" applyFont="1" applyBorder="1" applyAlignment="1"/>
    <xf numFmtId="0" fontId="9" fillId="0" borderId="6" xfId="0" applyFont="1" applyBorder="1" applyAlignment="1"/>
    <xf numFmtId="0" fontId="9" fillId="0" borderId="4" xfId="0" applyFont="1" applyBorder="1" applyAlignment="1"/>
    <xf numFmtId="1" fontId="9" fillId="0" borderId="1" xfId="0" applyNumberFormat="1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left"/>
    </xf>
    <xf numFmtId="1" fontId="0" fillId="0" borderId="4" xfId="0" applyNumberFormat="1" applyFont="1" applyBorder="1" applyAlignment="1">
      <alignment horizontal="left"/>
    </xf>
    <xf numFmtId="1" fontId="0" fillId="2" borderId="6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/>
    <xf numFmtId="0" fontId="9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vertical="top"/>
    </xf>
    <xf numFmtId="1" fontId="9" fillId="0" borderId="10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zoomScale="85" zoomScaleNormal="85" workbookViewId="0">
      <selection activeCell="I21" sqref="I21:J21"/>
    </sheetView>
  </sheetViews>
  <sheetFormatPr defaultColWidth="5.33203125" defaultRowHeight="21" customHeight="1" x14ac:dyDescent="0.3"/>
  <cols>
    <col min="1" max="2" width="6.109375" style="5" customWidth="1"/>
    <col min="3" max="4" width="4.6640625" style="5" customWidth="1"/>
    <col min="5" max="5" width="4.44140625" style="5" customWidth="1"/>
    <col min="6" max="7" width="6.88671875" style="5" customWidth="1"/>
    <col min="8" max="8" width="6.44140625" style="5" customWidth="1"/>
    <col min="9" max="9" width="5.6640625" style="5" customWidth="1"/>
    <col min="10" max="11" width="6.33203125" style="5" customWidth="1"/>
    <col min="12" max="17" width="4.6640625" style="5" customWidth="1"/>
    <col min="18" max="16384" width="5.33203125" style="5"/>
  </cols>
  <sheetData>
    <row r="1" spans="1:17" ht="21" customHeight="1" x14ac:dyDescent="0.45">
      <c r="A1" s="167" t="s">
        <v>123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21" customHeight="1" x14ac:dyDescent="0.45">
      <c r="A2" s="167" t="s">
        <v>125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21" customHeight="1" x14ac:dyDescent="0.45">
      <c r="A3" s="179" t="s">
        <v>126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71.25" customHeight="1" x14ac:dyDescent="0.3">
      <c r="A5" s="168" t="s">
        <v>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s="1" customFormat="1" ht="24" customHeight="1" x14ac:dyDescent="0.4">
      <c r="A6" s="46" t="s">
        <v>104</v>
      </c>
    </row>
    <row r="7" spans="1:17" s="2" customFormat="1" ht="21" customHeight="1" x14ac:dyDescent="0.3">
      <c r="A7" s="169"/>
      <c r="B7" s="170"/>
      <c r="C7" s="6" t="s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169" t="s">
        <v>8</v>
      </c>
      <c r="Q7" s="170"/>
    </row>
    <row r="8" spans="1:17" s="9" customFormat="1" ht="28.5" customHeight="1" x14ac:dyDescent="0.3">
      <c r="A8" s="173" t="s">
        <v>7</v>
      </c>
      <c r="B8" s="174"/>
      <c r="C8" s="7">
        <v>30</v>
      </c>
      <c r="D8" s="7"/>
      <c r="E8" s="65"/>
      <c r="F8" s="65"/>
      <c r="G8" s="65"/>
      <c r="H8" s="65"/>
      <c r="I8" s="65"/>
      <c r="J8" s="62"/>
      <c r="K8" s="62"/>
      <c r="L8" s="62"/>
      <c r="M8" s="62"/>
      <c r="N8" s="62"/>
      <c r="O8" s="62"/>
      <c r="P8" s="171">
        <f>SUM(C8:O8)</f>
        <v>30</v>
      </c>
      <c r="Q8" s="172"/>
    </row>
    <row r="9" spans="1:17" s="14" customFormat="1" ht="28.5" hidden="1" customHeight="1" x14ac:dyDescent="0.3">
      <c r="A9" s="10"/>
      <c r="B9" s="10"/>
      <c r="C9" s="11">
        <f>PRODUCT(C8/20)</f>
        <v>1.5</v>
      </c>
      <c r="D9" s="11">
        <f>PRODUCT(D8/25)</f>
        <v>0</v>
      </c>
      <c r="E9" s="12">
        <f>PRODUCT(E8/25)</f>
        <v>0</v>
      </c>
      <c r="F9" s="12">
        <f>PRODUCT(F8/25)</f>
        <v>0</v>
      </c>
      <c r="G9" s="12">
        <f>PRODUCT(G8/28)</f>
        <v>0</v>
      </c>
      <c r="H9" s="12">
        <f>PRODUCT(H8/28)</f>
        <v>0</v>
      </c>
      <c r="I9" s="12">
        <f>PRODUCT(I8/28)</f>
        <v>0</v>
      </c>
      <c r="J9" s="12">
        <f>PRODUCT(J8/30)</f>
        <v>0</v>
      </c>
      <c r="K9" s="12">
        <f>PRODUCT(L8/30)</f>
        <v>0</v>
      </c>
      <c r="L9" s="12">
        <f>PRODUCT(L8/30)</f>
        <v>0</v>
      </c>
      <c r="M9" s="12">
        <f>PRODUCT(M8/30)</f>
        <v>0</v>
      </c>
      <c r="N9" s="12">
        <f>PRODUCT(N8/30)</f>
        <v>0</v>
      </c>
      <c r="O9" s="12">
        <f>PRODUCT(O8/30)</f>
        <v>0</v>
      </c>
      <c r="P9" s="13"/>
      <c r="Q9" s="13"/>
    </row>
    <row r="10" spans="1:17" s="14" customFormat="1" ht="16.5" hidden="1" customHeight="1" x14ac:dyDescent="0.3">
      <c r="A10" s="26" t="s">
        <v>69</v>
      </c>
      <c r="B10" s="10"/>
      <c r="C10" s="11"/>
      <c r="D10" s="32"/>
      <c r="F10" s="14">
        <f>SUM(N8:O8)</f>
        <v>0</v>
      </c>
      <c r="G10" s="12">
        <f>SUM(F10/4/30)</f>
        <v>0</v>
      </c>
      <c r="H10" s="12"/>
      <c r="I10" s="12"/>
      <c r="J10" s="27"/>
      <c r="K10" s="12"/>
      <c r="L10" s="26" t="s">
        <v>64</v>
      </c>
      <c r="M10" s="12"/>
      <c r="N10" s="27">
        <f>MAX(L8:O8)</f>
        <v>0</v>
      </c>
      <c r="O10" s="176" t="s">
        <v>65</v>
      </c>
      <c r="P10" s="176"/>
      <c r="Q10" s="29">
        <f>SUM(N10/30)</f>
        <v>0</v>
      </c>
    </row>
    <row r="11" spans="1:17" s="14" customFormat="1" ht="16.5" hidden="1" customHeight="1" x14ac:dyDescent="0.3">
      <c r="A11" s="33" t="s">
        <v>70</v>
      </c>
      <c r="B11" s="10"/>
      <c r="C11" s="11"/>
      <c r="D11" s="34">
        <f>PRODUCT(M8,0.25)</f>
        <v>0</v>
      </c>
      <c r="E11" s="12">
        <f>SUM(D11/30)</f>
        <v>0</v>
      </c>
      <c r="F11" s="12"/>
      <c r="G11" s="12"/>
      <c r="H11" s="12"/>
      <c r="I11" s="12"/>
      <c r="J11" s="12"/>
      <c r="K11" s="12"/>
      <c r="L11" s="26" t="s">
        <v>68</v>
      </c>
      <c r="M11" s="12"/>
      <c r="N11" s="27"/>
      <c r="O11" s="28"/>
      <c r="P11" s="28"/>
      <c r="Q11" s="29">
        <f>SUM(O8*0.25/30)</f>
        <v>0</v>
      </c>
    </row>
    <row r="12" spans="1:17" s="14" customFormat="1" ht="16.5" hidden="1" customHeight="1" x14ac:dyDescent="0.3">
      <c r="A12" s="33" t="s">
        <v>71</v>
      </c>
      <c r="B12" s="10"/>
      <c r="C12" s="35">
        <f>MAX(L8:O8)</f>
        <v>0</v>
      </c>
      <c r="D12" s="34">
        <f>SUM(C12/2)</f>
        <v>0</v>
      </c>
      <c r="E12" s="12">
        <f>SUM(D12/30)</f>
        <v>0</v>
      </c>
      <c r="F12" s="12"/>
      <c r="G12" s="12"/>
      <c r="H12" s="26" t="s">
        <v>72</v>
      </c>
      <c r="I12" s="12"/>
      <c r="J12" s="36">
        <f>MAX(L8:O8)</f>
        <v>0</v>
      </c>
      <c r="K12" s="12">
        <f>SUM(J12/30)</f>
        <v>0</v>
      </c>
      <c r="L12" s="26"/>
      <c r="M12" s="12"/>
      <c r="N12" s="27"/>
      <c r="O12" s="28"/>
      <c r="P12" s="28"/>
      <c r="Q12" s="29"/>
    </row>
    <row r="13" spans="1:17" s="14" customFormat="1" ht="16.5" hidden="1" customHeight="1" x14ac:dyDescent="0.3">
      <c r="A13" s="33" t="s">
        <v>76</v>
      </c>
      <c r="B13" s="10"/>
      <c r="C13" s="35"/>
      <c r="D13" s="37" t="s">
        <v>77</v>
      </c>
      <c r="E13" s="12"/>
      <c r="F13" s="27">
        <f>MAX(L8:O8)</f>
        <v>0</v>
      </c>
      <c r="G13" s="26" t="s">
        <v>78</v>
      </c>
      <c r="H13" s="26"/>
      <c r="I13" s="12">
        <f>SUM(F13/4)</f>
        <v>0</v>
      </c>
      <c r="J13" s="38" t="s">
        <v>79</v>
      </c>
      <c r="K13" s="12">
        <f>SUM(I13/30)</f>
        <v>0</v>
      </c>
      <c r="L13" s="26"/>
      <c r="M13" s="12"/>
      <c r="N13" s="27"/>
      <c r="O13" s="28"/>
      <c r="P13" s="28"/>
      <c r="Q13" s="29"/>
    </row>
    <row r="14" spans="1:17" s="14" customFormat="1" ht="18.75" hidden="1" customHeight="1" x14ac:dyDescent="0.3">
      <c r="A14" s="33" t="s">
        <v>81</v>
      </c>
      <c r="B14" s="10"/>
      <c r="C14" s="35">
        <f>SUM(J8:K8)</f>
        <v>0</v>
      </c>
      <c r="D14" s="40" t="s">
        <v>82</v>
      </c>
      <c r="E14" s="12">
        <f>SUM(C14/2)</f>
        <v>0</v>
      </c>
      <c r="F14" s="41" t="s">
        <v>83</v>
      </c>
      <c r="G14" s="26">
        <f>SUM(E14/25)</f>
        <v>0</v>
      </c>
      <c r="H14" s="26"/>
      <c r="I14" s="12"/>
      <c r="J14" s="38"/>
      <c r="K14" s="12"/>
      <c r="L14" s="26"/>
      <c r="M14" s="12"/>
      <c r="N14" s="27"/>
      <c r="O14" s="30"/>
      <c r="P14" s="30"/>
      <c r="Q14" s="29"/>
    </row>
    <row r="15" spans="1:17" s="14" customFormat="1" ht="18.75" hidden="1" customHeight="1" x14ac:dyDescent="0.3">
      <c r="A15" s="33" t="s">
        <v>95</v>
      </c>
      <c r="B15" s="10"/>
      <c r="C15" s="177">
        <f>SUM(P8/450)</f>
        <v>6.7000000000000004E-2</v>
      </c>
      <c r="D15" s="177"/>
      <c r="E15" s="12"/>
      <c r="F15" s="41"/>
      <c r="G15" s="26"/>
      <c r="H15" s="26"/>
      <c r="I15" s="12"/>
      <c r="J15" s="38"/>
      <c r="K15" s="12"/>
      <c r="L15" s="26"/>
      <c r="M15" s="12"/>
      <c r="N15" s="27"/>
      <c r="O15" s="39"/>
      <c r="P15" s="39"/>
      <c r="Q15" s="29"/>
    </row>
    <row r="16" spans="1:17" s="14" customFormat="1" ht="18.75" hidden="1" customHeight="1" x14ac:dyDescent="0.3">
      <c r="A16" s="33" t="s">
        <v>96</v>
      </c>
      <c r="B16" s="10"/>
      <c r="C16" s="54"/>
      <c r="D16" s="51"/>
      <c r="E16" s="27">
        <f>$P$8</f>
        <v>30</v>
      </c>
      <c r="F16" s="55"/>
      <c r="G16" s="56" t="str">
        <f>IF(E16&lt;300,"0.5",IF(E16&lt;500,"1.0","1.5"))</f>
        <v>0.5</v>
      </c>
      <c r="H16" s="26"/>
      <c r="I16" s="12"/>
      <c r="J16" s="38"/>
      <c r="K16" s="12"/>
      <c r="L16" s="26"/>
      <c r="M16" s="12"/>
      <c r="N16" s="27"/>
      <c r="O16" s="39"/>
      <c r="P16" s="39"/>
      <c r="Q16" s="29"/>
    </row>
    <row r="17" spans="1:17" s="14" customFormat="1" ht="18.75" hidden="1" customHeight="1" x14ac:dyDescent="0.3">
      <c r="A17" s="33" t="s">
        <v>98</v>
      </c>
      <c r="B17" s="10"/>
      <c r="C17" s="54"/>
      <c r="D17" s="51"/>
      <c r="E17" s="27">
        <f>$P$8</f>
        <v>30</v>
      </c>
      <c r="F17" s="55"/>
      <c r="G17" s="26" t="str">
        <f>IF(E17&lt;300,"0.5",IF(E17&lt;1499,"1.0","2.0"))</f>
        <v>0.5</v>
      </c>
      <c r="H17" s="26"/>
      <c r="I17" s="12"/>
      <c r="J17" s="38"/>
      <c r="K17" s="12"/>
      <c r="L17" s="26"/>
      <c r="M17" s="12"/>
      <c r="N17" s="27"/>
      <c r="O17" s="39"/>
      <c r="P17" s="39"/>
      <c r="Q17" s="29"/>
    </row>
    <row r="18" spans="1:17" ht="27" customHeight="1" x14ac:dyDescent="0.3">
      <c r="A18" s="15"/>
      <c r="B18" s="15"/>
      <c r="C18" s="15"/>
      <c r="D18" s="15"/>
    </row>
    <row r="19" spans="1:17" ht="21.75" customHeight="1" x14ac:dyDescent="0.3">
      <c r="A19" s="178" t="s">
        <v>105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57"/>
      <c r="L19" s="57"/>
      <c r="M19" s="57"/>
      <c r="N19" s="57"/>
      <c r="O19" s="57"/>
      <c r="P19" s="57"/>
      <c r="Q19" s="57"/>
    </row>
    <row r="20" spans="1:17" ht="35.25" customHeight="1" x14ac:dyDescent="0.3">
      <c r="A20" s="175" t="s">
        <v>53</v>
      </c>
      <c r="B20" s="175"/>
      <c r="C20" s="175"/>
      <c r="D20" s="175"/>
      <c r="E20" s="135" t="s">
        <v>2</v>
      </c>
      <c r="F20" s="136"/>
      <c r="G20" s="137"/>
      <c r="H20" s="135" t="s">
        <v>86</v>
      </c>
      <c r="I20" s="136"/>
      <c r="J20" s="137"/>
    </row>
    <row r="21" spans="1:17" ht="21" customHeight="1" x14ac:dyDescent="0.35">
      <c r="A21" s="186" t="s">
        <v>0</v>
      </c>
      <c r="B21" s="186"/>
      <c r="C21" s="186"/>
      <c r="D21" s="186"/>
      <c r="E21" s="23"/>
      <c r="F21" s="24"/>
      <c r="G21" s="25"/>
      <c r="H21" s="31">
        <f>ROUNDUP(C9,0)</f>
        <v>2</v>
      </c>
      <c r="I21" s="138" t="s">
        <v>11</v>
      </c>
      <c r="J21" s="139"/>
    </row>
    <row r="22" spans="1:17" ht="21" customHeight="1" x14ac:dyDescent="0.35">
      <c r="A22" s="186">
        <v>1</v>
      </c>
      <c r="B22" s="186"/>
      <c r="C22" s="186"/>
      <c r="D22" s="186"/>
      <c r="E22" s="23"/>
      <c r="F22" s="24"/>
      <c r="G22" s="25"/>
      <c r="H22" s="31">
        <f>ROUNDUP(D9,0)</f>
        <v>0</v>
      </c>
      <c r="I22" s="138" t="s">
        <v>11</v>
      </c>
      <c r="J22" s="139"/>
    </row>
    <row r="23" spans="1:17" ht="21" customHeight="1" x14ac:dyDescent="0.35">
      <c r="A23" s="186">
        <v>2</v>
      </c>
      <c r="B23" s="186"/>
      <c r="C23" s="186"/>
      <c r="D23" s="186"/>
      <c r="E23" s="23"/>
      <c r="F23" s="24"/>
      <c r="G23" s="25"/>
      <c r="H23" s="31">
        <f>ROUNDUP(E9,0)</f>
        <v>0</v>
      </c>
      <c r="I23" s="138" t="s">
        <v>11</v>
      </c>
      <c r="J23" s="139"/>
    </row>
    <row r="24" spans="1:17" ht="21" customHeight="1" x14ac:dyDescent="0.35">
      <c r="A24" s="186">
        <v>3</v>
      </c>
      <c r="B24" s="186"/>
      <c r="C24" s="186"/>
      <c r="D24" s="186"/>
      <c r="E24" s="23"/>
      <c r="F24" s="24"/>
      <c r="G24" s="25"/>
      <c r="H24" s="31">
        <f>ROUNDUP(F9,0)</f>
        <v>0</v>
      </c>
      <c r="I24" s="138" t="s">
        <v>11</v>
      </c>
      <c r="J24" s="139"/>
    </row>
    <row r="25" spans="1:17" ht="21" customHeight="1" x14ac:dyDescent="0.35">
      <c r="A25" s="186">
        <v>4</v>
      </c>
      <c r="B25" s="186"/>
      <c r="C25" s="186"/>
      <c r="D25" s="186"/>
      <c r="E25" s="23"/>
      <c r="F25" s="24"/>
      <c r="G25" s="25"/>
      <c r="H25" s="31">
        <f>ROUNDUP(G9,0)</f>
        <v>0</v>
      </c>
      <c r="I25" s="138" t="s">
        <v>11</v>
      </c>
      <c r="J25" s="139"/>
    </row>
    <row r="26" spans="1:17" ht="21" customHeight="1" x14ac:dyDescent="0.35">
      <c r="A26" s="186">
        <v>5</v>
      </c>
      <c r="B26" s="186"/>
      <c r="C26" s="186"/>
      <c r="D26" s="186"/>
      <c r="E26" s="23"/>
      <c r="F26" s="24"/>
      <c r="G26" s="25"/>
      <c r="H26" s="31">
        <f>ROUNDUP(H9,0)</f>
        <v>0</v>
      </c>
      <c r="I26" s="138" t="s">
        <v>11</v>
      </c>
      <c r="J26" s="139"/>
    </row>
    <row r="27" spans="1:17" ht="21" customHeight="1" x14ac:dyDescent="0.35">
      <c r="A27" s="186">
        <v>6</v>
      </c>
      <c r="B27" s="186"/>
      <c r="C27" s="186"/>
      <c r="D27" s="186"/>
      <c r="E27" s="23"/>
      <c r="F27" s="24"/>
      <c r="G27" s="25"/>
      <c r="H27" s="50">
        <f>ROUNDUP(I9,0)</f>
        <v>0</v>
      </c>
      <c r="I27" s="138" t="s">
        <v>11</v>
      </c>
      <c r="J27" s="139"/>
    </row>
    <row r="28" spans="1:17" ht="21" customHeight="1" x14ac:dyDescent="0.35">
      <c r="A28" s="186" t="s">
        <v>54</v>
      </c>
      <c r="B28" s="186"/>
      <c r="C28" s="186"/>
      <c r="D28" s="186"/>
      <c r="E28" s="18">
        <f>SUM(H21:H27)</f>
        <v>2</v>
      </c>
      <c r="F28" s="19" t="s">
        <v>101</v>
      </c>
      <c r="G28" s="20"/>
      <c r="H28" s="63"/>
      <c r="I28" s="140"/>
      <c r="J28" s="141"/>
    </row>
    <row r="29" spans="1:17" ht="21" customHeight="1" x14ac:dyDescent="0.35">
      <c r="A29" s="186" t="s">
        <v>55</v>
      </c>
      <c r="B29" s="186"/>
      <c r="C29" s="186"/>
      <c r="D29" s="186"/>
      <c r="E29" s="18">
        <f>SUM(H21:H27)</f>
        <v>2</v>
      </c>
      <c r="F29" s="19" t="s">
        <v>101</v>
      </c>
      <c r="G29" s="20"/>
      <c r="H29" s="63"/>
      <c r="I29" s="140"/>
      <c r="J29" s="141"/>
    </row>
    <row r="30" spans="1:17" ht="24" customHeight="1" x14ac:dyDescent="0.35">
      <c r="A30" s="186" t="s">
        <v>100</v>
      </c>
      <c r="B30" s="186"/>
      <c r="C30" s="186"/>
      <c r="D30" s="186"/>
      <c r="E30" s="49">
        <f>SUM(H21:H27)</f>
        <v>2</v>
      </c>
      <c r="F30" s="19" t="s">
        <v>101</v>
      </c>
      <c r="G30" s="20"/>
      <c r="H30" s="63"/>
      <c r="I30" s="140"/>
      <c r="J30" s="141"/>
    </row>
    <row r="31" spans="1:17" s="21" customFormat="1" ht="27" customHeight="1" x14ac:dyDescent="0.3">
      <c r="A31" s="22"/>
      <c r="B31" s="16"/>
      <c r="C31" s="17"/>
    </row>
    <row r="32" spans="1:17" ht="21" hidden="1" customHeight="1" x14ac:dyDescent="0.4">
      <c r="A32" s="154" t="s">
        <v>103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ht="30" hidden="1" customHeight="1" x14ac:dyDescent="0.3">
      <c r="A33" s="133" t="s">
        <v>52</v>
      </c>
      <c r="B33" s="134"/>
      <c r="C33" s="90" t="s">
        <v>51</v>
      </c>
      <c r="D33" s="91"/>
      <c r="E33" s="91"/>
      <c r="F33" s="92"/>
      <c r="G33" s="133" t="s">
        <v>1</v>
      </c>
      <c r="H33" s="134"/>
      <c r="J33" s="133" t="s">
        <v>52</v>
      </c>
      <c r="K33" s="134"/>
      <c r="L33" s="90" t="s">
        <v>51</v>
      </c>
      <c r="M33" s="91"/>
      <c r="N33" s="91"/>
      <c r="O33" s="92"/>
      <c r="P33" s="133" t="s">
        <v>1</v>
      </c>
      <c r="Q33" s="134"/>
    </row>
    <row r="34" spans="1:17" ht="18.75" hidden="1" customHeight="1" x14ac:dyDescent="0.3">
      <c r="A34" s="155" t="s">
        <v>24</v>
      </c>
      <c r="B34" s="156"/>
      <c r="C34" s="123" t="s">
        <v>15</v>
      </c>
      <c r="D34" s="124"/>
      <c r="E34" s="124"/>
      <c r="F34" s="125"/>
      <c r="G34" s="126">
        <f>ROUNDUP(J9,0)</f>
        <v>0</v>
      </c>
      <c r="H34" s="127"/>
      <c r="J34" s="155" t="s">
        <v>22</v>
      </c>
      <c r="K34" s="156"/>
      <c r="L34" s="123" t="s">
        <v>35</v>
      </c>
      <c r="M34" s="124"/>
      <c r="N34" s="124"/>
      <c r="O34" s="125"/>
      <c r="P34" s="126">
        <f>ROUNDUP(J9,0)</f>
        <v>0</v>
      </c>
      <c r="Q34" s="127"/>
    </row>
    <row r="35" spans="1:17" ht="18.75" hidden="1" customHeight="1" x14ac:dyDescent="0.3">
      <c r="A35" s="157"/>
      <c r="B35" s="158"/>
      <c r="C35" s="123" t="s">
        <v>29</v>
      </c>
      <c r="D35" s="124"/>
      <c r="E35" s="124"/>
      <c r="F35" s="125"/>
      <c r="G35" s="126">
        <f>ROUNDUP(K9,0)</f>
        <v>0</v>
      </c>
      <c r="H35" s="127"/>
      <c r="J35" s="157"/>
      <c r="K35" s="158"/>
      <c r="L35" s="123" t="s">
        <v>36</v>
      </c>
      <c r="M35" s="124"/>
      <c r="N35" s="124"/>
      <c r="O35" s="125"/>
      <c r="P35" s="126">
        <f>ROUNDUP(K9,0)</f>
        <v>0</v>
      </c>
      <c r="Q35" s="127"/>
    </row>
    <row r="36" spans="1:17" ht="18.75" hidden="1" customHeight="1" x14ac:dyDescent="0.3">
      <c r="A36" s="157"/>
      <c r="B36" s="158"/>
      <c r="C36" s="123" t="s">
        <v>3</v>
      </c>
      <c r="D36" s="124"/>
      <c r="E36" s="124"/>
      <c r="F36" s="125"/>
      <c r="G36" s="126">
        <f>ROUNDUP(L9,0)</f>
        <v>0</v>
      </c>
      <c r="H36" s="127"/>
      <c r="J36" s="157"/>
      <c r="K36" s="158"/>
      <c r="L36" s="123" t="s">
        <v>37</v>
      </c>
      <c r="M36" s="124"/>
      <c r="N36" s="124"/>
      <c r="O36" s="125"/>
      <c r="P36" s="126">
        <f>ROUNDUP(L9,0)</f>
        <v>0</v>
      </c>
      <c r="Q36" s="127"/>
    </row>
    <row r="37" spans="1:17" ht="18.75" hidden="1" customHeight="1" x14ac:dyDescent="0.3">
      <c r="A37" s="157"/>
      <c r="B37" s="158"/>
      <c r="C37" s="123" t="s">
        <v>4</v>
      </c>
      <c r="D37" s="124"/>
      <c r="E37" s="124"/>
      <c r="F37" s="125"/>
      <c r="G37" s="126">
        <f>ROUNDUP(M9,0)</f>
        <v>0</v>
      </c>
      <c r="H37" s="127"/>
      <c r="J37" s="157"/>
      <c r="K37" s="158"/>
      <c r="L37" s="123" t="s">
        <v>38</v>
      </c>
      <c r="M37" s="124"/>
      <c r="N37" s="124"/>
      <c r="O37" s="125"/>
      <c r="P37" s="126">
        <f>ROUNDUP(M9,0)</f>
        <v>0</v>
      </c>
      <c r="Q37" s="127"/>
    </row>
    <row r="38" spans="1:17" ht="18.75" hidden="1" customHeight="1" x14ac:dyDescent="0.3">
      <c r="A38" s="157"/>
      <c r="B38" s="158"/>
      <c r="C38" s="123" t="s">
        <v>5</v>
      </c>
      <c r="D38" s="124"/>
      <c r="E38" s="124"/>
      <c r="F38" s="125"/>
      <c r="G38" s="126">
        <f>ROUNDUP(N9,0)</f>
        <v>0</v>
      </c>
      <c r="H38" s="127"/>
      <c r="J38" s="157"/>
      <c r="K38" s="158"/>
      <c r="L38" s="123" t="s">
        <v>39</v>
      </c>
      <c r="M38" s="124"/>
      <c r="N38" s="124"/>
      <c r="O38" s="125"/>
      <c r="P38" s="126">
        <f>ROUNDUP(N9,0)</f>
        <v>0</v>
      </c>
      <c r="Q38" s="127"/>
    </row>
    <row r="39" spans="1:17" ht="18.75" hidden="1" customHeight="1" x14ac:dyDescent="0.3">
      <c r="A39" s="157"/>
      <c r="B39" s="158"/>
      <c r="C39" s="123" t="s">
        <v>6</v>
      </c>
      <c r="D39" s="124"/>
      <c r="E39" s="124"/>
      <c r="F39" s="125"/>
      <c r="G39" s="126">
        <f>ROUNDUP(O9,0)</f>
        <v>0</v>
      </c>
      <c r="H39" s="127"/>
      <c r="J39" s="157"/>
      <c r="K39" s="158"/>
      <c r="L39" s="123" t="s">
        <v>40</v>
      </c>
      <c r="M39" s="124"/>
      <c r="N39" s="124"/>
      <c r="O39" s="125"/>
      <c r="P39" s="126">
        <f>ROUNDUP(O9,0)</f>
        <v>0</v>
      </c>
      <c r="Q39" s="127"/>
    </row>
    <row r="40" spans="1:17" ht="18.75" hidden="1" customHeight="1" x14ac:dyDescent="0.3">
      <c r="A40" s="157"/>
      <c r="B40" s="158"/>
      <c r="C40" s="128" t="s">
        <v>66</v>
      </c>
      <c r="D40" s="129"/>
      <c r="E40" s="129"/>
      <c r="F40" s="130"/>
      <c r="G40" s="131">
        <f>ROUNDUP(Q11,0)</f>
        <v>0</v>
      </c>
      <c r="H40" s="132"/>
      <c r="J40" s="157"/>
      <c r="K40" s="158"/>
      <c r="L40" s="128" t="s">
        <v>57</v>
      </c>
      <c r="M40" s="129"/>
      <c r="N40" s="129"/>
      <c r="O40" s="130"/>
      <c r="P40" s="131">
        <f>ROUNDUP(Q11,0)</f>
        <v>0</v>
      </c>
      <c r="Q40" s="132"/>
    </row>
    <row r="41" spans="1:17" ht="18.75" hidden="1" customHeight="1" x14ac:dyDescent="0.3">
      <c r="A41" s="157"/>
      <c r="B41" s="158"/>
      <c r="C41" s="123" t="s">
        <v>56</v>
      </c>
      <c r="D41" s="124"/>
      <c r="E41" s="124"/>
      <c r="F41" s="125"/>
      <c r="G41" s="126">
        <f>ROUNDUP(Q10,0)</f>
        <v>0</v>
      </c>
      <c r="H41" s="127"/>
      <c r="J41" s="157"/>
      <c r="K41" s="158"/>
      <c r="L41" s="128" t="s">
        <v>41</v>
      </c>
      <c r="M41" s="129"/>
      <c r="N41" s="129"/>
      <c r="O41" s="130"/>
      <c r="P41" s="131">
        <f>ROUNDUP(Q11,0)</f>
        <v>0</v>
      </c>
      <c r="Q41" s="132"/>
    </row>
    <row r="42" spans="1:17" ht="18.75" hidden="1" customHeight="1" x14ac:dyDescent="0.3">
      <c r="A42" s="159"/>
      <c r="B42" s="160"/>
      <c r="C42" s="161"/>
      <c r="D42" s="162"/>
      <c r="E42" s="162"/>
      <c r="F42" s="163"/>
      <c r="G42" s="126"/>
      <c r="H42" s="127"/>
      <c r="J42" s="159"/>
      <c r="K42" s="160"/>
      <c r="L42" s="164" t="s">
        <v>20</v>
      </c>
      <c r="M42" s="165"/>
      <c r="N42" s="165"/>
      <c r="O42" s="166"/>
      <c r="P42" s="131">
        <f>ROUNDUP(Q11,0)</f>
        <v>0</v>
      </c>
      <c r="Q42" s="132"/>
    </row>
    <row r="43" spans="1:17" s="9" customFormat="1" ht="21" hidden="1" customHeight="1" x14ac:dyDescent="0.3">
      <c r="A43" s="90" t="s">
        <v>30</v>
      </c>
      <c r="B43" s="91"/>
      <c r="C43" s="91"/>
      <c r="D43" s="91"/>
      <c r="E43" s="91"/>
      <c r="F43" s="92"/>
      <c r="G43" s="88">
        <f>SUM(G34:H42)</f>
        <v>0</v>
      </c>
      <c r="H43" s="89"/>
      <c r="J43" s="90" t="s">
        <v>30</v>
      </c>
      <c r="K43" s="91"/>
      <c r="L43" s="91"/>
      <c r="M43" s="91"/>
      <c r="N43" s="91"/>
      <c r="O43" s="92"/>
      <c r="P43" s="88">
        <f>SUM(P34:Q42)</f>
        <v>0</v>
      </c>
      <c r="Q43" s="89"/>
    </row>
    <row r="44" spans="1:17" ht="12" hidden="1" customHeight="1" x14ac:dyDescent="0.3"/>
    <row r="45" spans="1:17" ht="30" hidden="1" customHeight="1" x14ac:dyDescent="0.3">
      <c r="A45" s="133" t="s">
        <v>52</v>
      </c>
      <c r="B45" s="134"/>
      <c r="C45" s="90" t="s">
        <v>51</v>
      </c>
      <c r="D45" s="91"/>
      <c r="E45" s="91"/>
      <c r="F45" s="92"/>
      <c r="G45" s="133" t="s">
        <v>1</v>
      </c>
      <c r="H45" s="134"/>
      <c r="J45" s="133" t="s">
        <v>52</v>
      </c>
      <c r="K45" s="134"/>
      <c r="L45" s="90" t="s">
        <v>51</v>
      </c>
      <c r="M45" s="91"/>
      <c r="N45" s="91"/>
      <c r="O45" s="92"/>
      <c r="P45" s="133" t="s">
        <v>1</v>
      </c>
      <c r="Q45" s="134"/>
    </row>
    <row r="46" spans="1:17" ht="21" hidden="1" customHeight="1" x14ac:dyDescent="0.3">
      <c r="A46" s="155" t="s">
        <v>12</v>
      </c>
      <c r="B46" s="156"/>
      <c r="C46" s="180" t="s">
        <v>13</v>
      </c>
      <c r="D46" s="181"/>
      <c r="E46" s="181"/>
      <c r="F46" s="182"/>
      <c r="G46" s="126">
        <f>ROUNDUP(J9,0)</f>
        <v>0</v>
      </c>
      <c r="H46" s="127"/>
      <c r="J46" s="77" t="s">
        <v>21</v>
      </c>
      <c r="K46" s="78"/>
      <c r="L46" s="123" t="s">
        <v>108</v>
      </c>
      <c r="M46" s="124"/>
      <c r="N46" s="124"/>
      <c r="O46" s="125"/>
      <c r="P46" s="126">
        <f>ROUNDUP(J9,0)</f>
        <v>0</v>
      </c>
      <c r="Q46" s="127"/>
    </row>
    <row r="47" spans="1:17" ht="21" hidden="1" customHeight="1" x14ac:dyDescent="0.3">
      <c r="A47" s="157"/>
      <c r="B47" s="158"/>
      <c r="C47" s="180" t="s">
        <v>14</v>
      </c>
      <c r="D47" s="181"/>
      <c r="E47" s="181"/>
      <c r="F47" s="182"/>
      <c r="G47" s="126">
        <f>ROUNDUP(K9,0)</f>
        <v>0</v>
      </c>
      <c r="H47" s="127"/>
      <c r="J47" s="79"/>
      <c r="K47" s="80"/>
      <c r="L47" s="123" t="s">
        <v>109</v>
      </c>
      <c r="M47" s="124"/>
      <c r="N47" s="124"/>
      <c r="O47" s="125"/>
      <c r="P47" s="126">
        <f>ROUNDUP(K9,0)</f>
        <v>0</v>
      </c>
      <c r="Q47" s="127"/>
    </row>
    <row r="48" spans="1:17" ht="21" hidden="1" customHeight="1" x14ac:dyDescent="0.3">
      <c r="A48" s="157"/>
      <c r="B48" s="158"/>
      <c r="C48" s="180" t="s">
        <v>16</v>
      </c>
      <c r="D48" s="181"/>
      <c r="E48" s="181"/>
      <c r="F48" s="182"/>
      <c r="G48" s="126">
        <f>ROUNDUP(L9,0)</f>
        <v>0</v>
      </c>
      <c r="H48" s="127"/>
      <c r="J48" s="79"/>
      <c r="K48" s="80"/>
      <c r="L48" s="123" t="s">
        <v>27</v>
      </c>
      <c r="M48" s="124"/>
      <c r="N48" s="124"/>
      <c r="O48" s="125"/>
      <c r="P48" s="126">
        <f>ROUNDUP(L9,0)</f>
        <v>0</v>
      </c>
      <c r="Q48" s="127"/>
    </row>
    <row r="49" spans="1:17" ht="21" hidden="1" customHeight="1" x14ac:dyDescent="0.3">
      <c r="A49" s="157"/>
      <c r="B49" s="158"/>
      <c r="C49" s="180" t="s">
        <v>17</v>
      </c>
      <c r="D49" s="181"/>
      <c r="E49" s="181"/>
      <c r="F49" s="182"/>
      <c r="G49" s="126">
        <f>ROUNDUP(M9,0)</f>
        <v>0</v>
      </c>
      <c r="H49" s="127"/>
      <c r="J49" s="79"/>
      <c r="K49" s="80"/>
      <c r="L49" s="123" t="s">
        <v>28</v>
      </c>
      <c r="M49" s="124"/>
      <c r="N49" s="124"/>
      <c r="O49" s="125"/>
      <c r="P49" s="126">
        <f>ROUNDUP(L9,0)</f>
        <v>0</v>
      </c>
      <c r="Q49" s="127"/>
    </row>
    <row r="50" spans="1:17" ht="21" hidden="1" customHeight="1" x14ac:dyDescent="0.3">
      <c r="A50" s="157"/>
      <c r="B50" s="158"/>
      <c r="C50" s="180" t="s">
        <v>18</v>
      </c>
      <c r="D50" s="181"/>
      <c r="E50" s="181"/>
      <c r="F50" s="182"/>
      <c r="G50" s="126">
        <f>ROUNDUP(N9,0)</f>
        <v>0</v>
      </c>
      <c r="H50" s="127"/>
      <c r="J50" s="79"/>
      <c r="K50" s="80"/>
      <c r="L50" s="123" t="s">
        <v>25</v>
      </c>
      <c r="M50" s="124"/>
      <c r="N50" s="124"/>
      <c r="O50" s="125"/>
      <c r="P50" s="126">
        <f>ROUNDUP(M9,0)</f>
        <v>0</v>
      </c>
      <c r="Q50" s="127"/>
    </row>
    <row r="51" spans="1:17" ht="21" hidden="1" customHeight="1" x14ac:dyDescent="0.3">
      <c r="A51" s="157"/>
      <c r="B51" s="158"/>
      <c r="C51" s="183" t="s">
        <v>19</v>
      </c>
      <c r="D51" s="184"/>
      <c r="E51" s="184"/>
      <c r="F51" s="185"/>
      <c r="G51" s="131">
        <f>ROUNDUP(Q11,0)</f>
        <v>0</v>
      </c>
      <c r="H51" s="132"/>
      <c r="J51" s="79"/>
      <c r="K51" s="80"/>
      <c r="L51" s="123" t="s">
        <v>26</v>
      </c>
      <c r="M51" s="124"/>
      <c r="N51" s="124"/>
      <c r="O51" s="125"/>
      <c r="P51" s="126">
        <f>ROUNDUP(O9,0)</f>
        <v>0</v>
      </c>
      <c r="Q51" s="127"/>
    </row>
    <row r="52" spans="1:17" ht="21" hidden="1" customHeight="1" x14ac:dyDescent="0.3">
      <c r="A52" s="157"/>
      <c r="B52" s="158"/>
      <c r="C52" s="183" t="s">
        <v>20</v>
      </c>
      <c r="D52" s="184"/>
      <c r="E52" s="184"/>
      <c r="F52" s="185"/>
      <c r="G52" s="131">
        <f>ROUNDUP(Q11,0)</f>
        <v>0</v>
      </c>
      <c r="H52" s="132"/>
      <c r="J52" s="79"/>
      <c r="K52" s="80"/>
      <c r="L52" s="128" t="s">
        <v>33</v>
      </c>
      <c r="M52" s="129"/>
      <c r="N52" s="129"/>
      <c r="O52" s="130"/>
      <c r="P52" s="131">
        <f>ROUNDUP(Q11,0)</f>
        <v>0</v>
      </c>
      <c r="Q52" s="132"/>
    </row>
    <row r="53" spans="1:17" ht="21" hidden="1" customHeight="1" x14ac:dyDescent="0.3">
      <c r="A53" s="159"/>
      <c r="B53" s="160"/>
      <c r="C53" s="149"/>
      <c r="D53" s="150"/>
      <c r="E53" s="150"/>
      <c r="F53" s="151"/>
      <c r="G53" s="152"/>
      <c r="H53" s="153"/>
      <c r="J53" s="81"/>
      <c r="K53" s="82"/>
      <c r="L53" s="128" t="s">
        <v>34</v>
      </c>
      <c r="M53" s="129"/>
      <c r="N53" s="129"/>
      <c r="O53" s="130"/>
      <c r="P53" s="131">
        <f>ROUNDUP(G10,0)</f>
        <v>0</v>
      </c>
      <c r="Q53" s="132"/>
    </row>
    <row r="54" spans="1:17" ht="21" hidden="1" customHeight="1" x14ac:dyDescent="0.4">
      <c r="A54" s="142" t="s">
        <v>30</v>
      </c>
      <c r="B54" s="143"/>
      <c r="C54" s="143"/>
      <c r="D54" s="143"/>
      <c r="E54" s="143"/>
      <c r="F54" s="144"/>
      <c r="G54" s="145">
        <f>SUM(G46:H53)</f>
        <v>0</v>
      </c>
      <c r="H54" s="146"/>
      <c r="J54" s="142" t="s">
        <v>30</v>
      </c>
      <c r="K54" s="143"/>
      <c r="L54" s="143"/>
      <c r="M54" s="143"/>
      <c r="N54" s="143"/>
      <c r="O54" s="144"/>
      <c r="P54" s="147">
        <f>SUM(P46:Q53)</f>
        <v>0</v>
      </c>
      <c r="Q54" s="148"/>
    </row>
    <row r="55" spans="1:17" ht="11.25" hidden="1" customHeight="1" x14ac:dyDescent="0.3"/>
    <row r="56" spans="1:17" ht="30" hidden="1" customHeight="1" x14ac:dyDescent="0.3">
      <c r="A56" s="133" t="s">
        <v>52</v>
      </c>
      <c r="B56" s="134"/>
      <c r="C56" s="90" t="s">
        <v>51</v>
      </c>
      <c r="D56" s="91"/>
      <c r="E56" s="91"/>
      <c r="F56" s="92"/>
      <c r="G56" s="133" t="s">
        <v>1</v>
      </c>
      <c r="H56" s="134"/>
      <c r="J56" s="133" t="s">
        <v>52</v>
      </c>
      <c r="K56" s="134"/>
      <c r="L56" s="90" t="s">
        <v>51</v>
      </c>
      <c r="M56" s="91"/>
      <c r="N56" s="91"/>
      <c r="O56" s="92"/>
      <c r="P56" s="133" t="s">
        <v>1</v>
      </c>
      <c r="Q56" s="134"/>
    </row>
    <row r="57" spans="1:17" ht="21" hidden="1" customHeight="1" x14ac:dyDescent="0.3">
      <c r="A57" s="77" t="s">
        <v>23</v>
      </c>
      <c r="B57" s="78"/>
      <c r="C57" s="123" t="s">
        <v>43</v>
      </c>
      <c r="D57" s="124"/>
      <c r="E57" s="124"/>
      <c r="F57" s="125"/>
      <c r="G57" s="126">
        <f>ROUNDUP(J9,0)</f>
        <v>0</v>
      </c>
      <c r="H57" s="127"/>
      <c r="J57" s="77" t="s">
        <v>59</v>
      </c>
      <c r="K57" s="78"/>
      <c r="L57" s="123" t="s">
        <v>47</v>
      </c>
      <c r="M57" s="124"/>
      <c r="N57" s="124"/>
      <c r="O57" s="125"/>
      <c r="P57" s="126">
        <f>ROUNDUP(J9,0)</f>
        <v>0</v>
      </c>
      <c r="Q57" s="127"/>
    </row>
    <row r="58" spans="1:17" ht="21" hidden="1" customHeight="1" x14ac:dyDescent="0.3">
      <c r="A58" s="79"/>
      <c r="B58" s="80"/>
      <c r="C58" s="123" t="s">
        <v>44</v>
      </c>
      <c r="D58" s="124"/>
      <c r="E58" s="124"/>
      <c r="F58" s="125"/>
      <c r="G58" s="126">
        <f>ROUNDUP(K9,0)</f>
        <v>0</v>
      </c>
      <c r="H58" s="127"/>
      <c r="J58" s="79"/>
      <c r="K58" s="80"/>
      <c r="L58" s="123" t="s">
        <v>48</v>
      </c>
      <c r="M58" s="124"/>
      <c r="N58" s="124"/>
      <c r="O58" s="125"/>
      <c r="P58" s="126">
        <f>ROUNDUP(K9,0)</f>
        <v>0</v>
      </c>
      <c r="Q58" s="127"/>
    </row>
    <row r="59" spans="1:17" ht="21" hidden="1" customHeight="1" x14ac:dyDescent="0.3">
      <c r="A59" s="79"/>
      <c r="B59" s="80"/>
      <c r="C59" s="123" t="s">
        <v>45</v>
      </c>
      <c r="D59" s="124"/>
      <c r="E59" s="124"/>
      <c r="F59" s="125"/>
      <c r="G59" s="126">
        <f>ROUNDUP(K9,0)</f>
        <v>0</v>
      </c>
      <c r="H59" s="127"/>
      <c r="J59" s="79"/>
      <c r="K59" s="80"/>
      <c r="L59" s="123" t="s">
        <v>49</v>
      </c>
      <c r="M59" s="124"/>
      <c r="N59" s="124"/>
      <c r="O59" s="125"/>
      <c r="P59" s="126">
        <f>ROUNDUP(J9,0)</f>
        <v>0</v>
      </c>
      <c r="Q59" s="127"/>
    </row>
    <row r="60" spans="1:17" ht="21" hidden="1" customHeight="1" x14ac:dyDescent="0.3">
      <c r="A60" s="79"/>
      <c r="B60" s="80"/>
      <c r="C60" s="123" t="s">
        <v>46</v>
      </c>
      <c r="D60" s="124"/>
      <c r="E60" s="124"/>
      <c r="F60" s="125"/>
      <c r="G60" s="126">
        <f>ROUNDUP(K9,0)</f>
        <v>0</v>
      </c>
      <c r="H60" s="127"/>
      <c r="J60" s="79"/>
      <c r="K60" s="80"/>
      <c r="L60" s="123" t="s">
        <v>50</v>
      </c>
      <c r="M60" s="124"/>
      <c r="N60" s="124"/>
      <c r="O60" s="125"/>
      <c r="P60" s="126">
        <f>ROUNDUP(K9,0)</f>
        <v>0</v>
      </c>
      <c r="Q60" s="127"/>
    </row>
    <row r="61" spans="1:17" ht="21" hidden="1" customHeight="1" x14ac:dyDescent="0.3">
      <c r="A61" s="79"/>
      <c r="B61" s="80"/>
      <c r="C61" s="128" t="s">
        <v>42</v>
      </c>
      <c r="D61" s="129"/>
      <c r="E61" s="129"/>
      <c r="F61" s="130"/>
      <c r="G61" s="131">
        <f>ROUNDUP(L9,0)</f>
        <v>0</v>
      </c>
      <c r="H61" s="132"/>
      <c r="J61" s="79"/>
      <c r="K61" s="80"/>
      <c r="L61" s="128" t="s">
        <v>67</v>
      </c>
      <c r="M61" s="129"/>
      <c r="N61" s="129"/>
      <c r="O61" s="130"/>
      <c r="P61" s="131">
        <f>ROUNDUP(E12,0)</f>
        <v>0</v>
      </c>
      <c r="Q61" s="132"/>
    </row>
    <row r="62" spans="1:17" ht="21" hidden="1" customHeight="1" x14ac:dyDescent="0.3">
      <c r="A62" s="81"/>
      <c r="B62" s="82"/>
      <c r="C62" s="128" t="s">
        <v>58</v>
      </c>
      <c r="D62" s="129"/>
      <c r="E62" s="129"/>
      <c r="F62" s="130"/>
      <c r="G62" s="131">
        <f>ROUNDUP(E11,0)</f>
        <v>0</v>
      </c>
      <c r="H62" s="132"/>
      <c r="J62" s="81"/>
      <c r="K62" s="82"/>
      <c r="L62" s="128" t="s">
        <v>73</v>
      </c>
      <c r="M62" s="129"/>
      <c r="N62" s="129"/>
      <c r="O62" s="130"/>
      <c r="P62" s="131">
        <f>ROUNDUP(K12,0)</f>
        <v>0</v>
      </c>
      <c r="Q62" s="132"/>
    </row>
    <row r="63" spans="1:17" s="9" customFormat="1" ht="21" hidden="1" customHeight="1" x14ac:dyDescent="0.3">
      <c r="A63" s="90" t="s">
        <v>30</v>
      </c>
      <c r="B63" s="91"/>
      <c r="C63" s="91"/>
      <c r="D63" s="91"/>
      <c r="E63" s="91"/>
      <c r="F63" s="92"/>
      <c r="G63" s="88">
        <f>SUM(G57:H62)</f>
        <v>0</v>
      </c>
      <c r="H63" s="89"/>
      <c r="J63" s="90" t="s">
        <v>30</v>
      </c>
      <c r="K63" s="91"/>
      <c r="L63" s="91"/>
      <c r="M63" s="91"/>
      <c r="N63" s="91"/>
      <c r="O63" s="92"/>
      <c r="P63" s="88">
        <f>SUM(P57:Q62)</f>
        <v>0</v>
      </c>
      <c r="Q63" s="89"/>
    </row>
    <row r="64" spans="1:17" ht="12.75" hidden="1" customHeight="1" x14ac:dyDescent="0.3"/>
    <row r="65" spans="1:17" ht="30" hidden="1" customHeight="1" x14ac:dyDescent="0.3">
      <c r="A65" s="133" t="s">
        <v>52</v>
      </c>
      <c r="B65" s="134"/>
      <c r="C65" s="90" t="s">
        <v>51</v>
      </c>
      <c r="D65" s="91"/>
      <c r="E65" s="91"/>
      <c r="F65" s="92"/>
      <c r="G65" s="133" t="s">
        <v>1</v>
      </c>
      <c r="H65" s="134"/>
      <c r="J65" s="133" t="s">
        <v>52</v>
      </c>
      <c r="K65" s="134"/>
      <c r="L65" s="90" t="s">
        <v>51</v>
      </c>
      <c r="M65" s="91"/>
      <c r="N65" s="91"/>
      <c r="O65" s="92"/>
      <c r="P65" s="133" t="s">
        <v>1</v>
      </c>
      <c r="Q65" s="134"/>
    </row>
    <row r="66" spans="1:17" ht="21" hidden="1" customHeight="1" x14ac:dyDescent="0.3">
      <c r="A66" s="71" t="s">
        <v>31</v>
      </c>
      <c r="B66" s="72"/>
      <c r="C66" s="93" t="s">
        <v>74</v>
      </c>
      <c r="D66" s="94"/>
      <c r="E66" s="94"/>
      <c r="F66" s="95"/>
      <c r="G66" s="96">
        <v>1</v>
      </c>
      <c r="H66" s="97"/>
      <c r="J66" s="77" t="s">
        <v>60</v>
      </c>
      <c r="K66" s="78"/>
      <c r="L66" s="104" t="s">
        <v>110</v>
      </c>
      <c r="M66" s="105"/>
      <c r="N66" s="105"/>
      <c r="O66" s="106"/>
      <c r="P66" s="110">
        <f>ROUNDUP(G14,0)</f>
        <v>0</v>
      </c>
      <c r="Q66" s="111"/>
    </row>
    <row r="67" spans="1:17" ht="24" hidden="1" customHeight="1" x14ac:dyDescent="0.3">
      <c r="A67" s="73"/>
      <c r="B67" s="74"/>
      <c r="C67" s="93" t="s">
        <v>75</v>
      </c>
      <c r="D67" s="94"/>
      <c r="E67" s="94"/>
      <c r="F67" s="95"/>
      <c r="G67" s="96">
        <v>1</v>
      </c>
      <c r="H67" s="97"/>
      <c r="J67" s="79"/>
      <c r="K67" s="80"/>
      <c r="L67" s="107"/>
      <c r="M67" s="108"/>
      <c r="N67" s="108"/>
      <c r="O67" s="109"/>
      <c r="P67" s="112"/>
      <c r="Q67" s="113"/>
    </row>
    <row r="68" spans="1:17" ht="21" hidden="1" customHeight="1" x14ac:dyDescent="0.3">
      <c r="A68" s="73"/>
      <c r="B68" s="74"/>
      <c r="C68" s="83"/>
      <c r="D68" s="84"/>
      <c r="E68" s="84"/>
      <c r="F68" s="85"/>
      <c r="G68" s="86"/>
      <c r="H68" s="87"/>
      <c r="J68" s="79"/>
      <c r="K68" s="80"/>
      <c r="L68" s="104" t="s">
        <v>111</v>
      </c>
      <c r="M68" s="105"/>
      <c r="N68" s="105"/>
      <c r="O68" s="106"/>
      <c r="P68" s="110">
        <f>ROUNDUP(G14,0)</f>
        <v>0</v>
      </c>
      <c r="Q68" s="111"/>
    </row>
    <row r="69" spans="1:17" ht="24" hidden="1" customHeight="1" x14ac:dyDescent="0.3">
      <c r="A69" s="73"/>
      <c r="B69" s="74"/>
      <c r="C69" s="83"/>
      <c r="D69" s="84"/>
      <c r="E69" s="84"/>
      <c r="F69" s="85"/>
      <c r="G69" s="86"/>
      <c r="H69" s="87"/>
      <c r="J69" s="79"/>
      <c r="K69" s="80"/>
      <c r="L69" s="107"/>
      <c r="M69" s="108"/>
      <c r="N69" s="108"/>
      <c r="O69" s="109"/>
      <c r="P69" s="112"/>
      <c r="Q69" s="113"/>
    </row>
    <row r="70" spans="1:17" ht="21" hidden="1" customHeight="1" x14ac:dyDescent="0.3">
      <c r="A70" s="73"/>
      <c r="B70" s="74"/>
      <c r="C70" s="83"/>
      <c r="D70" s="84"/>
      <c r="E70" s="84"/>
      <c r="F70" s="85"/>
      <c r="G70" s="86"/>
      <c r="H70" s="87"/>
      <c r="J70" s="79"/>
      <c r="K70" s="80"/>
      <c r="L70" s="114" t="s">
        <v>80</v>
      </c>
      <c r="M70" s="115"/>
      <c r="N70" s="115"/>
      <c r="O70" s="116"/>
      <c r="P70" s="98">
        <v>9</v>
      </c>
      <c r="Q70" s="99"/>
    </row>
    <row r="71" spans="1:17" ht="21" hidden="1" customHeight="1" x14ac:dyDescent="0.3">
      <c r="A71" s="73"/>
      <c r="B71" s="74"/>
      <c r="C71" s="83"/>
      <c r="D71" s="84"/>
      <c r="E71" s="84"/>
      <c r="F71" s="85"/>
      <c r="G71" s="86"/>
      <c r="H71" s="87"/>
      <c r="J71" s="79"/>
      <c r="K71" s="80"/>
      <c r="L71" s="117"/>
      <c r="M71" s="118"/>
      <c r="N71" s="118"/>
      <c r="O71" s="119"/>
      <c r="P71" s="100"/>
      <c r="Q71" s="101"/>
    </row>
    <row r="72" spans="1:17" ht="21" hidden="1" customHeight="1" x14ac:dyDescent="0.3">
      <c r="A72" s="75"/>
      <c r="B72" s="76"/>
      <c r="C72" s="83"/>
      <c r="D72" s="84"/>
      <c r="E72" s="84"/>
      <c r="F72" s="85"/>
      <c r="G72" s="86"/>
      <c r="H72" s="87"/>
      <c r="J72" s="81"/>
      <c r="K72" s="82"/>
      <c r="L72" s="120"/>
      <c r="M72" s="121"/>
      <c r="N72" s="121"/>
      <c r="O72" s="122"/>
      <c r="P72" s="102"/>
      <c r="Q72" s="103"/>
    </row>
    <row r="73" spans="1:17" s="9" customFormat="1" ht="21" hidden="1" customHeight="1" x14ac:dyDescent="0.3">
      <c r="A73" s="90" t="s">
        <v>30</v>
      </c>
      <c r="B73" s="91"/>
      <c r="C73" s="91"/>
      <c r="D73" s="91"/>
      <c r="E73" s="91"/>
      <c r="F73" s="92"/>
      <c r="G73" s="88">
        <f>SUM(G66:H72)</f>
        <v>2</v>
      </c>
      <c r="H73" s="89"/>
      <c r="J73" s="90" t="s">
        <v>30</v>
      </c>
      <c r="K73" s="91"/>
      <c r="L73" s="91"/>
      <c r="M73" s="91"/>
      <c r="N73" s="91"/>
      <c r="O73" s="92"/>
      <c r="P73" s="88">
        <f>SUM(P66:Q72)</f>
        <v>9</v>
      </c>
      <c r="Q73" s="89"/>
    </row>
    <row r="74" spans="1:17" s="45" customFormat="1" ht="13.5" hidden="1" customHeight="1" x14ac:dyDescent="0.3">
      <c r="A74" s="42"/>
      <c r="B74" s="42"/>
      <c r="C74" s="42"/>
      <c r="D74" s="42"/>
      <c r="E74" s="42"/>
      <c r="F74" s="42"/>
      <c r="G74" s="43"/>
      <c r="H74" s="44"/>
      <c r="J74" s="208" t="s">
        <v>84</v>
      </c>
      <c r="K74" s="208"/>
      <c r="L74" s="208"/>
      <c r="M74" s="208"/>
      <c r="N74" s="208"/>
      <c r="O74" s="208"/>
      <c r="P74" s="208"/>
      <c r="Q74" s="208"/>
    </row>
    <row r="75" spans="1:17" ht="12" hidden="1" customHeight="1" x14ac:dyDescent="0.3"/>
    <row r="76" spans="1:17" ht="30" hidden="1" customHeight="1" x14ac:dyDescent="0.3">
      <c r="A76" s="133" t="s">
        <v>52</v>
      </c>
      <c r="B76" s="134"/>
      <c r="C76" s="90" t="s">
        <v>51</v>
      </c>
      <c r="D76" s="91"/>
      <c r="E76" s="91"/>
      <c r="F76" s="92"/>
      <c r="G76" s="133" t="s">
        <v>1</v>
      </c>
      <c r="H76" s="134"/>
      <c r="J76"/>
      <c r="K76"/>
      <c r="L76"/>
      <c r="M76"/>
      <c r="N76"/>
      <c r="O76"/>
      <c r="P76"/>
      <c r="Q76"/>
    </row>
    <row r="77" spans="1:17" ht="21" hidden="1" customHeight="1" x14ac:dyDescent="0.3">
      <c r="A77" s="71" t="s">
        <v>32</v>
      </c>
      <c r="B77" s="72"/>
      <c r="C77" s="189" t="s">
        <v>63</v>
      </c>
      <c r="D77" s="190"/>
      <c r="E77" s="190"/>
      <c r="F77" s="191"/>
      <c r="G77" s="195">
        <v>1</v>
      </c>
      <c r="H77" s="196"/>
      <c r="J77"/>
      <c r="K77"/>
      <c r="L77"/>
      <c r="M77"/>
      <c r="N77"/>
      <c r="O77"/>
      <c r="P77"/>
      <c r="Q77"/>
    </row>
    <row r="78" spans="1:17" ht="13.5" hidden="1" customHeight="1" x14ac:dyDescent="0.3">
      <c r="A78" s="75"/>
      <c r="B78" s="76"/>
      <c r="C78" s="192"/>
      <c r="D78" s="193"/>
      <c r="E78" s="193"/>
      <c r="F78" s="194"/>
      <c r="G78" s="197"/>
      <c r="H78" s="198"/>
      <c r="J78"/>
      <c r="K78"/>
      <c r="L78"/>
      <c r="M78"/>
      <c r="N78"/>
      <c r="O78"/>
      <c r="P78"/>
      <c r="Q78"/>
    </row>
    <row r="79" spans="1:17" s="9" customFormat="1" ht="21" hidden="1" customHeight="1" x14ac:dyDescent="0.3">
      <c r="A79" s="90" t="s">
        <v>30</v>
      </c>
      <c r="B79" s="91"/>
      <c r="C79" s="91"/>
      <c r="D79" s="91"/>
      <c r="E79" s="91"/>
      <c r="F79" s="92"/>
      <c r="G79" s="187">
        <f>SUM(G77)</f>
        <v>1</v>
      </c>
      <c r="H79" s="188"/>
      <c r="J79" s="3"/>
      <c r="K79" s="3"/>
      <c r="L79" s="3"/>
      <c r="M79" s="3"/>
      <c r="N79" s="3"/>
      <c r="O79" s="3"/>
      <c r="P79" s="3"/>
      <c r="Q79" s="3"/>
    </row>
    <row r="80" spans="1:17" ht="21" hidden="1" customHeight="1" x14ac:dyDescent="0.3"/>
    <row r="81" spans="1:17" ht="30" customHeight="1" x14ac:dyDescent="0.3">
      <c r="A81" s="209" t="s">
        <v>52</v>
      </c>
      <c r="B81" s="209"/>
      <c r="C81" s="210" t="s">
        <v>51</v>
      </c>
      <c r="D81" s="210"/>
      <c r="E81" s="210"/>
      <c r="F81" s="210"/>
      <c r="G81" s="211" t="s">
        <v>99</v>
      </c>
      <c r="H81" s="211"/>
      <c r="J81"/>
      <c r="K81"/>
      <c r="L81"/>
      <c r="M81"/>
      <c r="N81"/>
      <c r="O81"/>
      <c r="P81"/>
      <c r="Q81"/>
    </row>
    <row r="82" spans="1:17" ht="21" customHeight="1" x14ac:dyDescent="0.3">
      <c r="A82" s="200" t="s">
        <v>85</v>
      </c>
      <c r="B82" s="200"/>
      <c r="C82" s="123" t="s">
        <v>87</v>
      </c>
      <c r="D82" s="124"/>
      <c r="E82" s="124"/>
      <c r="F82" s="125"/>
      <c r="G82" s="199" t="str">
        <f t="shared" ref="G82" si="0">$G$16</f>
        <v>0.5</v>
      </c>
      <c r="H82" s="199"/>
      <c r="J82"/>
      <c r="K82"/>
      <c r="L82"/>
      <c r="M82"/>
      <c r="N82"/>
      <c r="O82"/>
      <c r="P82"/>
      <c r="Q82"/>
    </row>
    <row r="83" spans="1:17" s="9" customFormat="1" ht="34.5" customHeight="1" x14ac:dyDescent="0.3">
      <c r="A83" s="200"/>
      <c r="B83" s="200"/>
      <c r="C83" s="201" t="s">
        <v>88</v>
      </c>
      <c r="D83" s="202"/>
      <c r="E83" s="202"/>
      <c r="F83" s="203"/>
      <c r="G83" s="199" t="str">
        <f t="shared" ref="G83" si="1">$G$17</f>
        <v>0.5</v>
      </c>
      <c r="H83" s="199"/>
      <c r="J83" s="3"/>
      <c r="K83" s="3"/>
      <c r="L83" s="3"/>
      <c r="M83" s="3"/>
      <c r="N83" s="3"/>
      <c r="O83" s="3"/>
      <c r="P83" s="3"/>
      <c r="Q83" s="3"/>
    </row>
    <row r="84" spans="1:17" ht="21" customHeight="1" x14ac:dyDescent="0.3">
      <c r="A84" s="200"/>
      <c r="B84" s="200"/>
      <c r="C84" s="204" t="s">
        <v>89</v>
      </c>
      <c r="D84" s="205"/>
      <c r="E84" s="205"/>
      <c r="F84" s="206"/>
      <c r="G84" s="207">
        <v>2</v>
      </c>
      <c r="H84" s="207"/>
    </row>
  </sheetData>
  <mergeCells count="214">
    <mergeCell ref="G69:H69"/>
    <mergeCell ref="A73:F73"/>
    <mergeCell ref="A30:D30"/>
    <mergeCell ref="I30:J30"/>
    <mergeCell ref="G83:H83"/>
    <mergeCell ref="A82:B84"/>
    <mergeCell ref="C82:F82"/>
    <mergeCell ref="G82:H82"/>
    <mergeCell ref="C83:F83"/>
    <mergeCell ref="C84:F84"/>
    <mergeCell ref="G84:H84"/>
    <mergeCell ref="A33:B33"/>
    <mergeCell ref="G41:H41"/>
    <mergeCell ref="A43:F43"/>
    <mergeCell ref="G43:H43"/>
    <mergeCell ref="G36:H36"/>
    <mergeCell ref="G37:H37"/>
    <mergeCell ref="G38:H38"/>
    <mergeCell ref="G39:H39"/>
    <mergeCell ref="G40:H40"/>
    <mergeCell ref="J74:Q74"/>
    <mergeCell ref="A81:B81"/>
    <mergeCell ref="C81:F81"/>
    <mergeCell ref="G81:H81"/>
    <mergeCell ref="A79:F79"/>
    <mergeCell ref="G79:H79"/>
    <mergeCell ref="A76:B76"/>
    <mergeCell ref="C76:F76"/>
    <mergeCell ref="G76:H76"/>
    <mergeCell ref="A77:B78"/>
    <mergeCell ref="C77:F78"/>
    <mergeCell ref="G77:H78"/>
    <mergeCell ref="C33:F33"/>
    <mergeCell ref="G33:H33"/>
    <mergeCell ref="C34:F34"/>
    <mergeCell ref="C35:F35"/>
    <mergeCell ref="C41:F41"/>
    <mergeCell ref="C40:F40"/>
    <mergeCell ref="C39:F39"/>
    <mergeCell ref="C38:F38"/>
    <mergeCell ref="C37:F37"/>
    <mergeCell ref="C36:F36"/>
    <mergeCell ref="G34:H34"/>
    <mergeCell ref="G35:H35"/>
    <mergeCell ref="A56:B56"/>
    <mergeCell ref="C49:F49"/>
    <mergeCell ref="G49:H49"/>
    <mergeCell ref="G60:H6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P46:Q46"/>
    <mergeCell ref="C47:F47"/>
    <mergeCell ref="G47:H47"/>
    <mergeCell ref="L47:O47"/>
    <mergeCell ref="P47:Q47"/>
    <mergeCell ref="A46:B53"/>
    <mergeCell ref="C46:F46"/>
    <mergeCell ref="G46:H46"/>
    <mergeCell ref="J46:K53"/>
    <mergeCell ref="L46:O46"/>
    <mergeCell ref="C48:F48"/>
    <mergeCell ref="G48:H48"/>
    <mergeCell ref="L48:O48"/>
    <mergeCell ref="C50:F50"/>
    <mergeCell ref="L50:O50"/>
    <mergeCell ref="C52:F52"/>
    <mergeCell ref="G52:H52"/>
    <mergeCell ref="L52:O52"/>
    <mergeCell ref="P50:Q50"/>
    <mergeCell ref="C51:F51"/>
    <mergeCell ref="G51:H51"/>
    <mergeCell ref="L51:O51"/>
    <mergeCell ref="P51:Q51"/>
    <mergeCell ref="P48:Q48"/>
    <mergeCell ref="A1:Q1"/>
    <mergeCell ref="A2:Q2"/>
    <mergeCell ref="A5:Q5"/>
    <mergeCell ref="P7:Q7"/>
    <mergeCell ref="P8:Q8"/>
    <mergeCell ref="A8:B8"/>
    <mergeCell ref="A7:B7"/>
    <mergeCell ref="A20:D20"/>
    <mergeCell ref="O10:P10"/>
    <mergeCell ref="C15:D15"/>
    <mergeCell ref="A19:J19"/>
    <mergeCell ref="A3:Q3"/>
    <mergeCell ref="L35:O35"/>
    <mergeCell ref="P35:Q35"/>
    <mergeCell ref="L36:O36"/>
    <mergeCell ref="P36:Q36"/>
    <mergeCell ref="L37:O37"/>
    <mergeCell ref="P37:Q37"/>
    <mergeCell ref="L38:O38"/>
    <mergeCell ref="P38:Q38"/>
    <mergeCell ref="L39:O39"/>
    <mergeCell ref="P39:Q39"/>
    <mergeCell ref="A32:Q32"/>
    <mergeCell ref="A45:B45"/>
    <mergeCell ref="C45:F45"/>
    <mergeCell ref="G45:H45"/>
    <mergeCell ref="J45:K45"/>
    <mergeCell ref="L45:O45"/>
    <mergeCell ref="P45:Q45"/>
    <mergeCell ref="A34:B42"/>
    <mergeCell ref="C42:F42"/>
    <mergeCell ref="J34:K42"/>
    <mergeCell ref="L42:O42"/>
    <mergeCell ref="G42:H42"/>
    <mergeCell ref="P42:Q42"/>
    <mergeCell ref="L40:O40"/>
    <mergeCell ref="P40:Q40"/>
    <mergeCell ref="L41:O41"/>
    <mergeCell ref="P41:Q41"/>
    <mergeCell ref="J43:O43"/>
    <mergeCell ref="P43:Q43"/>
    <mergeCell ref="J33:K33"/>
    <mergeCell ref="L33:O33"/>
    <mergeCell ref="P33:Q33"/>
    <mergeCell ref="L34:O34"/>
    <mergeCell ref="P34:Q34"/>
    <mergeCell ref="P49:Q49"/>
    <mergeCell ref="C56:F56"/>
    <mergeCell ref="G56:H56"/>
    <mergeCell ref="J56:K56"/>
    <mergeCell ref="L56:O56"/>
    <mergeCell ref="A54:F54"/>
    <mergeCell ref="G54:H54"/>
    <mergeCell ref="J54:O54"/>
    <mergeCell ref="P54:Q54"/>
    <mergeCell ref="P52:Q52"/>
    <mergeCell ref="C53:F53"/>
    <mergeCell ref="G53:H53"/>
    <mergeCell ref="L53:O53"/>
    <mergeCell ref="P53:Q53"/>
    <mergeCell ref="G50:H50"/>
    <mergeCell ref="J65:K65"/>
    <mergeCell ref="L65:O65"/>
    <mergeCell ref="P65:Q65"/>
    <mergeCell ref="A63:F63"/>
    <mergeCell ref="G63:H63"/>
    <mergeCell ref="J63:O63"/>
    <mergeCell ref="P63:Q63"/>
    <mergeCell ref="C62:F62"/>
    <mergeCell ref="G62:H62"/>
    <mergeCell ref="L62:O62"/>
    <mergeCell ref="P62:Q62"/>
    <mergeCell ref="A65:B65"/>
    <mergeCell ref="C65:F65"/>
    <mergeCell ref="G65:H65"/>
    <mergeCell ref="A57:B62"/>
    <mergeCell ref="C58:F58"/>
    <mergeCell ref="G58:H58"/>
    <mergeCell ref="L58:O58"/>
    <mergeCell ref="P58:Q58"/>
    <mergeCell ref="C59:F59"/>
    <mergeCell ref="G59:H59"/>
    <mergeCell ref="L59:O59"/>
    <mergeCell ref="P59:Q59"/>
    <mergeCell ref="C60:F60"/>
    <mergeCell ref="L60:O60"/>
    <mergeCell ref="P60:Q60"/>
    <mergeCell ref="C61:F61"/>
    <mergeCell ref="G61:H61"/>
    <mergeCell ref="L61:O61"/>
    <mergeCell ref="P61:Q61"/>
    <mergeCell ref="P56:Q56"/>
    <mergeCell ref="E20:G20"/>
    <mergeCell ref="H20:J20"/>
    <mergeCell ref="I21:J21"/>
    <mergeCell ref="I22:J22"/>
    <mergeCell ref="I28:J28"/>
    <mergeCell ref="I29:J29"/>
    <mergeCell ref="I26:J26"/>
    <mergeCell ref="I27:J27"/>
    <mergeCell ref="I23:J23"/>
    <mergeCell ref="I24:J24"/>
    <mergeCell ref="I25:J25"/>
    <mergeCell ref="C57:F57"/>
    <mergeCell ref="G57:H57"/>
    <mergeCell ref="J57:K62"/>
    <mergeCell ref="L57:O57"/>
    <mergeCell ref="P57:Q57"/>
    <mergeCell ref="L49:O49"/>
    <mergeCell ref="A66:B72"/>
    <mergeCell ref="J66:K72"/>
    <mergeCell ref="C68:F68"/>
    <mergeCell ref="G68:H68"/>
    <mergeCell ref="G73:H73"/>
    <mergeCell ref="J73:O73"/>
    <mergeCell ref="P73:Q73"/>
    <mergeCell ref="C66:F66"/>
    <mergeCell ref="G66:H66"/>
    <mergeCell ref="C67:F67"/>
    <mergeCell ref="G67:H67"/>
    <mergeCell ref="P70:Q72"/>
    <mergeCell ref="L66:O67"/>
    <mergeCell ref="P66:Q67"/>
    <mergeCell ref="L68:O69"/>
    <mergeCell ref="P68:Q69"/>
    <mergeCell ref="L70:O72"/>
    <mergeCell ref="C70:F70"/>
    <mergeCell ref="G70:H70"/>
    <mergeCell ref="C72:F72"/>
    <mergeCell ref="G72:H72"/>
    <mergeCell ref="C71:F71"/>
    <mergeCell ref="G71:H71"/>
    <mergeCell ref="C69:F69"/>
  </mergeCells>
  <printOptions horizontalCentered="1"/>
  <pageMargins left="0.6" right="0.6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zoomScale="85" zoomScaleNormal="85" workbookViewId="0">
      <selection activeCell="A3" sqref="A3:XFD3"/>
    </sheetView>
  </sheetViews>
  <sheetFormatPr defaultColWidth="5.33203125" defaultRowHeight="21" customHeight="1" x14ac:dyDescent="0.3"/>
  <cols>
    <col min="1" max="2" width="6.109375" style="5" customWidth="1"/>
    <col min="3" max="4" width="4.6640625" style="5" customWidth="1"/>
    <col min="5" max="5" width="4.44140625" style="5" customWidth="1"/>
    <col min="6" max="7" width="6.88671875" style="5" customWidth="1"/>
    <col min="8" max="8" width="6.44140625" style="5" customWidth="1"/>
    <col min="9" max="9" width="5.6640625" style="5" customWidth="1"/>
    <col min="10" max="11" width="6.33203125" style="5" customWidth="1"/>
    <col min="12" max="17" width="4.6640625" style="5" customWidth="1"/>
    <col min="18" max="16384" width="5.33203125" style="5"/>
  </cols>
  <sheetData>
    <row r="1" spans="1:17" ht="21" customHeight="1" x14ac:dyDescent="0.45">
      <c r="A1" s="167" t="s">
        <v>122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21" customHeight="1" x14ac:dyDescent="0.45">
      <c r="A2" s="167" t="s">
        <v>125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21" customHeight="1" x14ac:dyDescent="0.45">
      <c r="A3" s="179" t="s">
        <v>126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2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71.25" customHeight="1" x14ac:dyDescent="0.3">
      <c r="A5" s="168" t="s">
        <v>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s="1" customFormat="1" ht="24" customHeight="1" x14ac:dyDescent="0.4">
      <c r="A6" s="46" t="s">
        <v>104</v>
      </c>
    </row>
    <row r="7" spans="1:17" s="2" customFormat="1" ht="21" customHeight="1" x14ac:dyDescent="0.3">
      <c r="A7" s="169"/>
      <c r="B7" s="170"/>
      <c r="C7" s="6" t="s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169" t="s">
        <v>8</v>
      </c>
      <c r="Q7" s="170"/>
    </row>
    <row r="8" spans="1:17" s="9" customFormat="1" ht="28.5" customHeight="1" x14ac:dyDescent="0.3">
      <c r="A8" s="173" t="s">
        <v>7</v>
      </c>
      <c r="B8" s="174"/>
      <c r="C8" s="7"/>
      <c r="D8" s="7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171">
        <f>SUM(C8:O8)</f>
        <v>0</v>
      </c>
      <c r="Q8" s="172"/>
    </row>
    <row r="9" spans="1:17" s="14" customFormat="1" ht="28.5" hidden="1" customHeight="1" x14ac:dyDescent="0.3">
      <c r="A9" s="10"/>
      <c r="B9" s="10"/>
      <c r="C9" s="11">
        <f>PRODUCT(C8/20)</f>
        <v>0</v>
      </c>
      <c r="D9" s="11">
        <f>PRODUCT(D8/25)</f>
        <v>0</v>
      </c>
      <c r="E9" s="12">
        <f>PRODUCT(E8/25)</f>
        <v>0</v>
      </c>
      <c r="F9" s="12">
        <f>PRODUCT(F8/25)</f>
        <v>0</v>
      </c>
      <c r="G9" s="12">
        <f>PRODUCT(G8/28)</f>
        <v>0</v>
      </c>
      <c r="H9" s="12">
        <f>PRODUCT(H8/28)</f>
        <v>0</v>
      </c>
      <c r="I9" s="12">
        <f>PRODUCT(I8/28)</f>
        <v>0</v>
      </c>
      <c r="J9" s="12">
        <f>PRODUCT(J8/30)</f>
        <v>0</v>
      </c>
      <c r="K9" s="12">
        <f>PRODUCT(L8/30)</f>
        <v>0</v>
      </c>
      <c r="L9" s="12">
        <f>PRODUCT(L8/30)</f>
        <v>0</v>
      </c>
      <c r="M9" s="12">
        <f>PRODUCT(M8/30)</f>
        <v>0</v>
      </c>
      <c r="N9" s="12">
        <f>PRODUCT(N8/30)</f>
        <v>0</v>
      </c>
      <c r="O9" s="12">
        <f>PRODUCT(O8/30)</f>
        <v>0</v>
      </c>
      <c r="P9" s="13"/>
      <c r="Q9" s="13"/>
    </row>
    <row r="10" spans="1:17" s="14" customFormat="1" ht="16.5" hidden="1" customHeight="1" x14ac:dyDescent="0.3">
      <c r="A10" s="26" t="s">
        <v>69</v>
      </c>
      <c r="B10" s="10"/>
      <c r="C10" s="11"/>
      <c r="D10" s="32"/>
      <c r="F10" s="14">
        <f>SUM(N8:O8)</f>
        <v>0</v>
      </c>
      <c r="G10" s="12">
        <f>SUM(F10/4/30)</f>
        <v>0</v>
      </c>
      <c r="H10" s="12"/>
      <c r="I10" s="12"/>
      <c r="J10" s="27"/>
      <c r="K10" s="12"/>
      <c r="L10" s="26" t="s">
        <v>64</v>
      </c>
      <c r="M10" s="12"/>
      <c r="N10" s="27">
        <f>MAX(L8:O8)</f>
        <v>0</v>
      </c>
      <c r="O10" s="176" t="s">
        <v>65</v>
      </c>
      <c r="P10" s="176"/>
      <c r="Q10" s="29">
        <f>SUM(N10/30)</f>
        <v>0</v>
      </c>
    </row>
    <row r="11" spans="1:17" s="14" customFormat="1" ht="16.5" hidden="1" customHeight="1" x14ac:dyDescent="0.3">
      <c r="A11" s="33" t="s">
        <v>70</v>
      </c>
      <c r="B11" s="10"/>
      <c r="C11" s="11"/>
      <c r="D11" s="34">
        <f>PRODUCT(M8,0.25)</f>
        <v>0</v>
      </c>
      <c r="E11" s="12">
        <f>SUM(D11/30)</f>
        <v>0</v>
      </c>
      <c r="F11" s="12"/>
      <c r="G11" s="12"/>
      <c r="H11" s="12"/>
      <c r="I11" s="12"/>
      <c r="J11" s="12"/>
      <c r="K11" s="12"/>
      <c r="L11" s="26" t="s">
        <v>68</v>
      </c>
      <c r="M11" s="12"/>
      <c r="N11" s="27"/>
      <c r="O11" s="68"/>
      <c r="P11" s="68"/>
      <c r="Q11" s="29">
        <f>SUM(O8*0.25/30)</f>
        <v>0</v>
      </c>
    </row>
    <row r="12" spans="1:17" s="14" customFormat="1" ht="16.5" hidden="1" customHeight="1" x14ac:dyDescent="0.3">
      <c r="A12" s="33" t="s">
        <v>71</v>
      </c>
      <c r="B12" s="10"/>
      <c r="C12" s="35">
        <f>MAX(L8:O8)</f>
        <v>0</v>
      </c>
      <c r="D12" s="34">
        <f>SUM(C12/2)</f>
        <v>0</v>
      </c>
      <c r="E12" s="12">
        <f>SUM(D12/30)</f>
        <v>0</v>
      </c>
      <c r="F12" s="12"/>
      <c r="G12" s="12"/>
      <c r="H12" s="26" t="s">
        <v>72</v>
      </c>
      <c r="I12" s="12"/>
      <c r="J12" s="36">
        <f>MAX(L8:O8)</f>
        <v>0</v>
      </c>
      <c r="K12" s="12">
        <f>SUM(J12/30)</f>
        <v>0</v>
      </c>
      <c r="L12" s="26"/>
      <c r="M12" s="12"/>
      <c r="N12" s="27"/>
      <c r="O12" s="68"/>
      <c r="P12" s="68"/>
      <c r="Q12" s="29"/>
    </row>
    <row r="13" spans="1:17" s="14" customFormat="1" ht="16.5" hidden="1" customHeight="1" x14ac:dyDescent="0.3">
      <c r="A13" s="33" t="s">
        <v>76</v>
      </c>
      <c r="B13" s="10"/>
      <c r="C13" s="35"/>
      <c r="D13" s="37" t="s">
        <v>77</v>
      </c>
      <c r="E13" s="12"/>
      <c r="F13" s="27">
        <f>MAX(L8:O8)</f>
        <v>0</v>
      </c>
      <c r="G13" s="26" t="s">
        <v>78</v>
      </c>
      <c r="H13" s="26"/>
      <c r="I13" s="12">
        <f>SUM(F13/4)</f>
        <v>0</v>
      </c>
      <c r="J13" s="38" t="s">
        <v>79</v>
      </c>
      <c r="K13" s="12">
        <f>SUM(I13/30)</f>
        <v>0</v>
      </c>
      <c r="L13" s="26"/>
      <c r="M13" s="12"/>
      <c r="N13" s="27"/>
      <c r="O13" s="68"/>
      <c r="P13" s="68"/>
      <c r="Q13" s="29"/>
    </row>
    <row r="14" spans="1:17" s="14" customFormat="1" ht="18.75" hidden="1" customHeight="1" x14ac:dyDescent="0.3">
      <c r="A14" s="33" t="s">
        <v>81</v>
      </c>
      <c r="B14" s="10"/>
      <c r="C14" s="35">
        <f>SUM(J8:K8)</f>
        <v>0</v>
      </c>
      <c r="D14" s="40" t="s">
        <v>82</v>
      </c>
      <c r="E14" s="12">
        <f>SUM(C14/2)</f>
        <v>0</v>
      </c>
      <c r="F14" s="41" t="s">
        <v>83</v>
      </c>
      <c r="G14" s="26">
        <f>SUM(E14/25)</f>
        <v>0</v>
      </c>
      <c r="H14" s="26"/>
      <c r="I14" s="12"/>
      <c r="J14" s="38"/>
      <c r="K14" s="12"/>
      <c r="L14" s="26"/>
      <c r="M14" s="12"/>
      <c r="N14" s="27"/>
      <c r="O14" s="68"/>
      <c r="P14" s="68"/>
      <c r="Q14" s="29"/>
    </row>
    <row r="15" spans="1:17" s="14" customFormat="1" ht="18.75" hidden="1" customHeight="1" x14ac:dyDescent="0.3">
      <c r="A15" s="33" t="s">
        <v>95</v>
      </c>
      <c r="B15" s="10"/>
      <c r="C15" s="177">
        <f>SUM(P8/450)</f>
        <v>0</v>
      </c>
      <c r="D15" s="177"/>
      <c r="E15" s="12"/>
      <c r="F15" s="41"/>
      <c r="G15" s="26"/>
      <c r="H15" s="26"/>
      <c r="I15" s="12"/>
      <c r="J15" s="38"/>
      <c r="K15" s="12"/>
      <c r="L15" s="26"/>
      <c r="M15" s="12"/>
      <c r="N15" s="27"/>
      <c r="O15" s="68"/>
      <c r="P15" s="68"/>
      <c r="Q15" s="29"/>
    </row>
    <row r="16" spans="1:17" s="14" customFormat="1" ht="18.75" hidden="1" customHeight="1" x14ac:dyDescent="0.3">
      <c r="A16" s="33" t="s">
        <v>96</v>
      </c>
      <c r="B16" s="10"/>
      <c r="C16" s="54"/>
      <c r="D16" s="69"/>
      <c r="E16" s="27">
        <f>$P$8</f>
        <v>0</v>
      </c>
      <c r="F16" s="55"/>
      <c r="G16" s="56" t="str">
        <f>IF(E16&lt;300,"0.5",IF(E16&lt;500,"1.0","1.5"))</f>
        <v>0.5</v>
      </c>
      <c r="H16" s="26"/>
      <c r="I16" s="12"/>
      <c r="J16" s="38"/>
      <c r="K16" s="12"/>
      <c r="L16" s="26"/>
      <c r="M16" s="12"/>
      <c r="N16" s="27"/>
      <c r="O16" s="68"/>
      <c r="P16" s="68"/>
      <c r="Q16" s="29"/>
    </row>
    <row r="17" spans="1:17" s="14" customFormat="1" ht="18.75" hidden="1" customHeight="1" x14ac:dyDescent="0.3">
      <c r="A17" s="33" t="s">
        <v>98</v>
      </c>
      <c r="B17" s="10"/>
      <c r="C17" s="54"/>
      <c r="D17" s="69"/>
      <c r="E17" s="27">
        <f>$P$8</f>
        <v>0</v>
      </c>
      <c r="F17" s="55"/>
      <c r="G17" s="26" t="str">
        <f>IF(E17&lt;300,"0.5",IF(E17&lt;1499,"1.0","2.0"))</f>
        <v>0.5</v>
      </c>
      <c r="H17" s="26"/>
      <c r="I17" s="12"/>
      <c r="J17" s="38"/>
      <c r="K17" s="12"/>
      <c r="L17" s="26"/>
      <c r="M17" s="12"/>
      <c r="N17" s="27"/>
      <c r="O17" s="68"/>
      <c r="P17" s="68"/>
      <c r="Q17" s="29"/>
    </row>
    <row r="18" spans="1:17" ht="27" customHeight="1" x14ac:dyDescent="0.3">
      <c r="A18" s="15"/>
      <c r="B18" s="15"/>
      <c r="C18" s="15"/>
      <c r="D18" s="15"/>
    </row>
    <row r="19" spans="1:17" ht="21.75" customHeight="1" x14ac:dyDescent="0.3">
      <c r="A19" s="178" t="s">
        <v>105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57"/>
      <c r="L19" s="57"/>
      <c r="M19" s="57"/>
      <c r="N19" s="57"/>
      <c r="O19" s="57"/>
      <c r="P19" s="57"/>
      <c r="Q19" s="57"/>
    </row>
    <row r="20" spans="1:17" ht="35.25" customHeight="1" x14ac:dyDescent="0.3">
      <c r="A20" s="175" t="s">
        <v>53</v>
      </c>
      <c r="B20" s="175"/>
      <c r="C20" s="175"/>
      <c r="D20" s="175"/>
      <c r="E20" s="135" t="s">
        <v>2</v>
      </c>
      <c r="F20" s="136"/>
      <c r="G20" s="137"/>
      <c r="H20" s="135" t="s">
        <v>86</v>
      </c>
      <c r="I20" s="136"/>
      <c r="J20" s="137"/>
    </row>
    <row r="21" spans="1:17" ht="21" customHeight="1" x14ac:dyDescent="0.35">
      <c r="A21" s="186" t="s">
        <v>0</v>
      </c>
      <c r="B21" s="186"/>
      <c r="C21" s="186"/>
      <c r="D21" s="186"/>
      <c r="E21" s="23"/>
      <c r="F21" s="24"/>
      <c r="G21" s="25"/>
      <c r="H21" s="50">
        <f>ROUNDUP(C9,0)</f>
        <v>0</v>
      </c>
      <c r="I21" s="138" t="s">
        <v>11</v>
      </c>
      <c r="J21" s="139"/>
    </row>
    <row r="22" spans="1:17" ht="21" customHeight="1" x14ac:dyDescent="0.35">
      <c r="A22" s="186">
        <v>1</v>
      </c>
      <c r="B22" s="186"/>
      <c r="C22" s="186"/>
      <c r="D22" s="186"/>
      <c r="E22" s="23"/>
      <c r="F22" s="24"/>
      <c r="G22" s="25"/>
      <c r="H22" s="50">
        <f>ROUNDUP(D9,0)</f>
        <v>0</v>
      </c>
      <c r="I22" s="138" t="s">
        <v>11</v>
      </c>
      <c r="J22" s="139"/>
    </row>
    <row r="23" spans="1:17" ht="21" customHeight="1" x14ac:dyDescent="0.35">
      <c r="A23" s="186">
        <v>2</v>
      </c>
      <c r="B23" s="186"/>
      <c r="C23" s="186"/>
      <c r="D23" s="186"/>
      <c r="E23" s="23"/>
      <c r="F23" s="24"/>
      <c r="G23" s="25"/>
      <c r="H23" s="50">
        <f>ROUNDUP(E9,0)</f>
        <v>0</v>
      </c>
      <c r="I23" s="138" t="s">
        <v>11</v>
      </c>
      <c r="J23" s="139"/>
    </row>
    <row r="24" spans="1:17" ht="21" customHeight="1" x14ac:dyDescent="0.35">
      <c r="A24" s="186">
        <v>3</v>
      </c>
      <c r="B24" s="186"/>
      <c r="C24" s="186"/>
      <c r="D24" s="186"/>
      <c r="E24" s="23"/>
      <c r="F24" s="24"/>
      <c r="G24" s="25"/>
      <c r="H24" s="50">
        <f>ROUNDUP(F9,0)</f>
        <v>0</v>
      </c>
      <c r="I24" s="138" t="s">
        <v>11</v>
      </c>
      <c r="J24" s="139"/>
    </row>
    <row r="25" spans="1:17" ht="21" customHeight="1" x14ac:dyDescent="0.35">
      <c r="A25" s="186">
        <v>4</v>
      </c>
      <c r="B25" s="186"/>
      <c r="C25" s="186"/>
      <c r="D25" s="186"/>
      <c r="E25" s="23"/>
      <c r="F25" s="24"/>
      <c r="G25" s="25"/>
      <c r="H25" s="50">
        <f>ROUNDUP(G9,0)</f>
        <v>0</v>
      </c>
      <c r="I25" s="138" t="s">
        <v>11</v>
      </c>
      <c r="J25" s="139"/>
    </row>
    <row r="26" spans="1:17" ht="21" customHeight="1" x14ac:dyDescent="0.35">
      <c r="A26" s="186">
        <v>5</v>
      </c>
      <c r="B26" s="186"/>
      <c r="C26" s="186"/>
      <c r="D26" s="186"/>
      <c r="E26" s="23"/>
      <c r="F26" s="24"/>
      <c r="G26" s="25"/>
      <c r="H26" s="50">
        <f>ROUNDUP(H9,0)</f>
        <v>0</v>
      </c>
      <c r="I26" s="138" t="s">
        <v>11</v>
      </c>
      <c r="J26" s="139"/>
    </row>
    <row r="27" spans="1:17" ht="21" customHeight="1" x14ac:dyDescent="0.35">
      <c r="A27" s="186">
        <v>6</v>
      </c>
      <c r="B27" s="186"/>
      <c r="C27" s="186"/>
      <c r="D27" s="186"/>
      <c r="E27" s="23"/>
      <c r="F27" s="24"/>
      <c r="G27" s="25"/>
      <c r="H27" s="50">
        <f>ROUNDUP(I9,0)</f>
        <v>0</v>
      </c>
      <c r="I27" s="138" t="s">
        <v>11</v>
      </c>
      <c r="J27" s="139"/>
    </row>
    <row r="28" spans="1:17" ht="21" customHeight="1" x14ac:dyDescent="0.35">
      <c r="A28" s="186" t="s">
        <v>54</v>
      </c>
      <c r="B28" s="186"/>
      <c r="C28" s="186"/>
      <c r="D28" s="186"/>
      <c r="E28" s="67">
        <f>SUM(H21:H27)</f>
        <v>0</v>
      </c>
      <c r="F28" s="19" t="s">
        <v>101</v>
      </c>
      <c r="G28" s="20"/>
      <c r="H28" s="63"/>
      <c r="I28" s="140"/>
      <c r="J28" s="141"/>
    </row>
    <row r="29" spans="1:17" ht="21" customHeight="1" x14ac:dyDescent="0.35">
      <c r="A29" s="186" t="s">
        <v>55</v>
      </c>
      <c r="B29" s="186"/>
      <c r="C29" s="186"/>
      <c r="D29" s="186"/>
      <c r="E29" s="67">
        <f>SUM(H21:H27)</f>
        <v>0</v>
      </c>
      <c r="F29" s="19" t="s">
        <v>101</v>
      </c>
      <c r="G29" s="20"/>
      <c r="H29" s="63"/>
      <c r="I29" s="140"/>
      <c r="J29" s="141"/>
    </row>
    <row r="30" spans="1:17" ht="24" customHeight="1" x14ac:dyDescent="0.35">
      <c r="A30" s="186" t="s">
        <v>100</v>
      </c>
      <c r="B30" s="186"/>
      <c r="C30" s="186"/>
      <c r="D30" s="186"/>
      <c r="E30" s="67">
        <f>SUM(H21:H27)</f>
        <v>0</v>
      </c>
      <c r="F30" s="19" t="s">
        <v>101</v>
      </c>
      <c r="G30" s="20"/>
      <c r="H30" s="63"/>
      <c r="I30" s="140"/>
      <c r="J30" s="141"/>
    </row>
    <row r="31" spans="1:17" s="21" customFormat="1" ht="27" customHeight="1" x14ac:dyDescent="0.3">
      <c r="A31" s="22"/>
      <c r="B31" s="16"/>
      <c r="C31" s="17"/>
    </row>
    <row r="32" spans="1:17" ht="21" hidden="1" customHeight="1" x14ac:dyDescent="0.4">
      <c r="A32" s="154" t="s">
        <v>103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ht="30" hidden="1" customHeight="1" x14ac:dyDescent="0.3">
      <c r="A33" s="133" t="s">
        <v>52</v>
      </c>
      <c r="B33" s="134"/>
      <c r="C33" s="90" t="s">
        <v>51</v>
      </c>
      <c r="D33" s="91"/>
      <c r="E33" s="91"/>
      <c r="F33" s="92"/>
      <c r="G33" s="133" t="s">
        <v>1</v>
      </c>
      <c r="H33" s="134"/>
      <c r="J33" s="133" t="s">
        <v>52</v>
      </c>
      <c r="K33" s="134"/>
      <c r="L33" s="90" t="s">
        <v>51</v>
      </c>
      <c r="M33" s="91"/>
      <c r="N33" s="91"/>
      <c r="O33" s="92"/>
      <c r="P33" s="133" t="s">
        <v>1</v>
      </c>
      <c r="Q33" s="134"/>
    </row>
    <row r="34" spans="1:17" ht="18.75" hidden="1" customHeight="1" x14ac:dyDescent="0.3">
      <c r="A34" s="155" t="s">
        <v>24</v>
      </c>
      <c r="B34" s="156"/>
      <c r="C34" s="123" t="s">
        <v>15</v>
      </c>
      <c r="D34" s="124"/>
      <c r="E34" s="124"/>
      <c r="F34" s="125"/>
      <c r="G34" s="126">
        <f>ROUNDUP(J9,0)</f>
        <v>0</v>
      </c>
      <c r="H34" s="127"/>
      <c r="J34" s="155" t="s">
        <v>22</v>
      </c>
      <c r="K34" s="156"/>
      <c r="L34" s="123" t="s">
        <v>35</v>
      </c>
      <c r="M34" s="124"/>
      <c r="N34" s="124"/>
      <c r="O34" s="125"/>
      <c r="P34" s="126">
        <f>ROUNDUP(J9,0)</f>
        <v>0</v>
      </c>
      <c r="Q34" s="127"/>
    </row>
    <row r="35" spans="1:17" ht="18.75" hidden="1" customHeight="1" x14ac:dyDescent="0.3">
      <c r="A35" s="157"/>
      <c r="B35" s="158"/>
      <c r="C35" s="123" t="s">
        <v>29</v>
      </c>
      <c r="D35" s="124"/>
      <c r="E35" s="124"/>
      <c r="F35" s="125"/>
      <c r="G35" s="126">
        <f>ROUNDUP(K9,0)</f>
        <v>0</v>
      </c>
      <c r="H35" s="127"/>
      <c r="J35" s="157"/>
      <c r="K35" s="158"/>
      <c r="L35" s="123" t="s">
        <v>36</v>
      </c>
      <c r="M35" s="124"/>
      <c r="N35" s="124"/>
      <c r="O35" s="125"/>
      <c r="P35" s="126">
        <f>ROUNDUP(K9,0)</f>
        <v>0</v>
      </c>
      <c r="Q35" s="127"/>
    </row>
    <row r="36" spans="1:17" ht="18.75" hidden="1" customHeight="1" x14ac:dyDescent="0.3">
      <c r="A36" s="157"/>
      <c r="B36" s="158"/>
      <c r="C36" s="123" t="s">
        <v>3</v>
      </c>
      <c r="D36" s="124"/>
      <c r="E36" s="124"/>
      <c r="F36" s="125"/>
      <c r="G36" s="126">
        <f>ROUNDUP(L9,0)</f>
        <v>0</v>
      </c>
      <c r="H36" s="127"/>
      <c r="J36" s="157"/>
      <c r="K36" s="158"/>
      <c r="L36" s="123" t="s">
        <v>37</v>
      </c>
      <c r="M36" s="124"/>
      <c r="N36" s="124"/>
      <c r="O36" s="125"/>
      <c r="P36" s="126">
        <f>ROUNDUP(L9,0)</f>
        <v>0</v>
      </c>
      <c r="Q36" s="127"/>
    </row>
    <row r="37" spans="1:17" ht="18.75" hidden="1" customHeight="1" x14ac:dyDescent="0.3">
      <c r="A37" s="157"/>
      <c r="B37" s="158"/>
      <c r="C37" s="123" t="s">
        <v>4</v>
      </c>
      <c r="D37" s="124"/>
      <c r="E37" s="124"/>
      <c r="F37" s="125"/>
      <c r="G37" s="126">
        <f>ROUNDUP(M9,0)</f>
        <v>0</v>
      </c>
      <c r="H37" s="127"/>
      <c r="J37" s="157"/>
      <c r="K37" s="158"/>
      <c r="L37" s="123" t="s">
        <v>38</v>
      </c>
      <c r="M37" s="124"/>
      <c r="N37" s="124"/>
      <c r="O37" s="125"/>
      <c r="P37" s="126">
        <f>ROUNDUP(M9,0)</f>
        <v>0</v>
      </c>
      <c r="Q37" s="127"/>
    </row>
    <row r="38" spans="1:17" ht="18.75" hidden="1" customHeight="1" x14ac:dyDescent="0.3">
      <c r="A38" s="157"/>
      <c r="B38" s="158"/>
      <c r="C38" s="123" t="s">
        <v>5</v>
      </c>
      <c r="D38" s="124"/>
      <c r="E38" s="124"/>
      <c r="F38" s="125"/>
      <c r="G38" s="126">
        <f>ROUNDUP(N9,0)</f>
        <v>0</v>
      </c>
      <c r="H38" s="127"/>
      <c r="J38" s="157"/>
      <c r="K38" s="158"/>
      <c r="L38" s="123" t="s">
        <v>39</v>
      </c>
      <c r="M38" s="124"/>
      <c r="N38" s="124"/>
      <c r="O38" s="125"/>
      <c r="P38" s="126">
        <f>ROUNDUP(N9,0)</f>
        <v>0</v>
      </c>
      <c r="Q38" s="127"/>
    </row>
    <row r="39" spans="1:17" ht="18.75" hidden="1" customHeight="1" x14ac:dyDescent="0.3">
      <c r="A39" s="157"/>
      <c r="B39" s="158"/>
      <c r="C39" s="123" t="s">
        <v>6</v>
      </c>
      <c r="D39" s="124"/>
      <c r="E39" s="124"/>
      <c r="F39" s="125"/>
      <c r="G39" s="126">
        <f>ROUNDUP(O9,0)</f>
        <v>0</v>
      </c>
      <c r="H39" s="127"/>
      <c r="J39" s="157"/>
      <c r="K39" s="158"/>
      <c r="L39" s="123" t="s">
        <v>40</v>
      </c>
      <c r="M39" s="124"/>
      <c r="N39" s="124"/>
      <c r="O39" s="125"/>
      <c r="P39" s="126">
        <f>ROUNDUP(O9,0)</f>
        <v>0</v>
      </c>
      <c r="Q39" s="127"/>
    </row>
    <row r="40" spans="1:17" ht="18.75" hidden="1" customHeight="1" x14ac:dyDescent="0.3">
      <c r="A40" s="157"/>
      <c r="B40" s="158"/>
      <c r="C40" s="128" t="s">
        <v>66</v>
      </c>
      <c r="D40" s="129"/>
      <c r="E40" s="129"/>
      <c r="F40" s="130"/>
      <c r="G40" s="131">
        <f>ROUNDUP(Q11,0)</f>
        <v>0</v>
      </c>
      <c r="H40" s="132"/>
      <c r="J40" s="157"/>
      <c r="K40" s="158"/>
      <c r="L40" s="128" t="s">
        <v>57</v>
      </c>
      <c r="M40" s="129"/>
      <c r="N40" s="129"/>
      <c r="O40" s="130"/>
      <c r="P40" s="131">
        <f>ROUNDUP(Q11,0)</f>
        <v>0</v>
      </c>
      <c r="Q40" s="132"/>
    </row>
    <row r="41" spans="1:17" ht="18.75" hidden="1" customHeight="1" x14ac:dyDescent="0.3">
      <c r="A41" s="157"/>
      <c r="B41" s="158"/>
      <c r="C41" s="123" t="s">
        <v>56</v>
      </c>
      <c r="D41" s="124"/>
      <c r="E41" s="124"/>
      <c r="F41" s="125"/>
      <c r="G41" s="126">
        <f>ROUNDUP(Q10,0)</f>
        <v>0</v>
      </c>
      <c r="H41" s="127"/>
      <c r="J41" s="157"/>
      <c r="K41" s="158"/>
      <c r="L41" s="128" t="s">
        <v>41</v>
      </c>
      <c r="M41" s="129"/>
      <c r="N41" s="129"/>
      <c r="O41" s="130"/>
      <c r="P41" s="131">
        <f>ROUNDUP(Q11,0)</f>
        <v>0</v>
      </c>
      <c r="Q41" s="132"/>
    </row>
    <row r="42" spans="1:17" ht="18.75" hidden="1" customHeight="1" x14ac:dyDescent="0.3">
      <c r="A42" s="159"/>
      <c r="B42" s="160"/>
      <c r="C42" s="161"/>
      <c r="D42" s="162"/>
      <c r="E42" s="162"/>
      <c r="F42" s="163"/>
      <c r="G42" s="126"/>
      <c r="H42" s="127"/>
      <c r="J42" s="159"/>
      <c r="K42" s="160"/>
      <c r="L42" s="164" t="s">
        <v>20</v>
      </c>
      <c r="M42" s="165"/>
      <c r="N42" s="165"/>
      <c r="O42" s="166"/>
      <c r="P42" s="131">
        <f>ROUNDUP(Q11,0)</f>
        <v>0</v>
      </c>
      <c r="Q42" s="132"/>
    </row>
    <row r="43" spans="1:17" s="9" customFormat="1" ht="21" hidden="1" customHeight="1" x14ac:dyDescent="0.3">
      <c r="A43" s="90" t="s">
        <v>30</v>
      </c>
      <c r="B43" s="91"/>
      <c r="C43" s="91"/>
      <c r="D43" s="91"/>
      <c r="E43" s="91"/>
      <c r="F43" s="92"/>
      <c r="G43" s="88">
        <f>SUM(G34:H42)</f>
        <v>0</v>
      </c>
      <c r="H43" s="89"/>
      <c r="J43" s="90" t="s">
        <v>30</v>
      </c>
      <c r="K43" s="91"/>
      <c r="L43" s="91"/>
      <c r="M43" s="91"/>
      <c r="N43" s="91"/>
      <c r="O43" s="92"/>
      <c r="P43" s="88">
        <f>SUM(P34:Q42)</f>
        <v>0</v>
      </c>
      <c r="Q43" s="89"/>
    </row>
    <row r="44" spans="1:17" ht="12" hidden="1" customHeight="1" x14ac:dyDescent="0.3"/>
    <row r="45" spans="1:17" ht="30" hidden="1" customHeight="1" x14ac:dyDescent="0.3">
      <c r="A45" s="133" t="s">
        <v>52</v>
      </c>
      <c r="B45" s="134"/>
      <c r="C45" s="90" t="s">
        <v>51</v>
      </c>
      <c r="D45" s="91"/>
      <c r="E45" s="91"/>
      <c r="F45" s="92"/>
      <c r="G45" s="133" t="s">
        <v>1</v>
      </c>
      <c r="H45" s="134"/>
      <c r="J45" s="133" t="s">
        <v>52</v>
      </c>
      <c r="K45" s="134"/>
      <c r="L45" s="90" t="s">
        <v>51</v>
      </c>
      <c r="M45" s="91"/>
      <c r="N45" s="91"/>
      <c r="O45" s="92"/>
      <c r="P45" s="133" t="s">
        <v>1</v>
      </c>
      <c r="Q45" s="134"/>
    </row>
    <row r="46" spans="1:17" ht="21" hidden="1" customHeight="1" x14ac:dyDescent="0.3">
      <c r="A46" s="155" t="s">
        <v>12</v>
      </c>
      <c r="B46" s="156"/>
      <c r="C46" s="180" t="s">
        <v>13</v>
      </c>
      <c r="D46" s="181"/>
      <c r="E46" s="181"/>
      <c r="F46" s="182"/>
      <c r="G46" s="126">
        <f>ROUNDUP(J9,0)</f>
        <v>0</v>
      </c>
      <c r="H46" s="127"/>
      <c r="J46" s="77" t="s">
        <v>21</v>
      </c>
      <c r="K46" s="78"/>
      <c r="L46" s="123" t="s">
        <v>108</v>
      </c>
      <c r="M46" s="124"/>
      <c r="N46" s="124"/>
      <c r="O46" s="125"/>
      <c r="P46" s="126">
        <f>ROUNDUP(J9,0)</f>
        <v>0</v>
      </c>
      <c r="Q46" s="127"/>
    </row>
    <row r="47" spans="1:17" ht="21" hidden="1" customHeight="1" x14ac:dyDescent="0.3">
      <c r="A47" s="157"/>
      <c r="B47" s="158"/>
      <c r="C47" s="180" t="s">
        <v>14</v>
      </c>
      <c r="D47" s="181"/>
      <c r="E47" s="181"/>
      <c r="F47" s="182"/>
      <c r="G47" s="126">
        <f>ROUNDUP(K9,0)</f>
        <v>0</v>
      </c>
      <c r="H47" s="127"/>
      <c r="J47" s="79"/>
      <c r="K47" s="80"/>
      <c r="L47" s="123" t="s">
        <v>109</v>
      </c>
      <c r="M47" s="124"/>
      <c r="N47" s="124"/>
      <c r="O47" s="125"/>
      <c r="P47" s="126">
        <f>ROUNDUP(K9,0)</f>
        <v>0</v>
      </c>
      <c r="Q47" s="127"/>
    </row>
    <row r="48" spans="1:17" ht="21" hidden="1" customHeight="1" x14ac:dyDescent="0.3">
      <c r="A48" s="157"/>
      <c r="B48" s="158"/>
      <c r="C48" s="180" t="s">
        <v>16</v>
      </c>
      <c r="D48" s="181"/>
      <c r="E48" s="181"/>
      <c r="F48" s="182"/>
      <c r="G48" s="126">
        <f>ROUNDUP(L9,0)</f>
        <v>0</v>
      </c>
      <c r="H48" s="127"/>
      <c r="J48" s="79"/>
      <c r="K48" s="80"/>
      <c r="L48" s="123" t="s">
        <v>27</v>
      </c>
      <c r="M48" s="124"/>
      <c r="N48" s="124"/>
      <c r="O48" s="125"/>
      <c r="P48" s="126">
        <f>ROUNDUP(L9,0)</f>
        <v>0</v>
      </c>
      <c r="Q48" s="127"/>
    </row>
    <row r="49" spans="1:17" ht="21" hidden="1" customHeight="1" x14ac:dyDescent="0.3">
      <c r="A49" s="157"/>
      <c r="B49" s="158"/>
      <c r="C49" s="180" t="s">
        <v>17</v>
      </c>
      <c r="D49" s="181"/>
      <c r="E49" s="181"/>
      <c r="F49" s="182"/>
      <c r="G49" s="126">
        <f>ROUNDUP(M9,0)</f>
        <v>0</v>
      </c>
      <c r="H49" s="127"/>
      <c r="J49" s="79"/>
      <c r="K49" s="80"/>
      <c r="L49" s="123" t="s">
        <v>28</v>
      </c>
      <c r="M49" s="124"/>
      <c r="N49" s="124"/>
      <c r="O49" s="125"/>
      <c r="P49" s="126">
        <f>ROUNDUP(L9,0)</f>
        <v>0</v>
      </c>
      <c r="Q49" s="127"/>
    </row>
    <row r="50" spans="1:17" ht="21" hidden="1" customHeight="1" x14ac:dyDescent="0.3">
      <c r="A50" s="157"/>
      <c r="B50" s="158"/>
      <c r="C50" s="180" t="s">
        <v>18</v>
      </c>
      <c r="D50" s="181"/>
      <c r="E50" s="181"/>
      <c r="F50" s="182"/>
      <c r="G50" s="126">
        <f>ROUNDUP(N9,0)</f>
        <v>0</v>
      </c>
      <c r="H50" s="127"/>
      <c r="J50" s="79"/>
      <c r="K50" s="80"/>
      <c r="L50" s="123" t="s">
        <v>25</v>
      </c>
      <c r="M50" s="124"/>
      <c r="N50" s="124"/>
      <c r="O50" s="125"/>
      <c r="P50" s="126">
        <f>ROUNDUP(M9,0)</f>
        <v>0</v>
      </c>
      <c r="Q50" s="127"/>
    </row>
    <row r="51" spans="1:17" ht="21" hidden="1" customHeight="1" x14ac:dyDescent="0.3">
      <c r="A51" s="157"/>
      <c r="B51" s="158"/>
      <c r="C51" s="183" t="s">
        <v>19</v>
      </c>
      <c r="D51" s="184"/>
      <c r="E51" s="184"/>
      <c r="F51" s="185"/>
      <c r="G51" s="131">
        <f>ROUNDUP(Q11,0)</f>
        <v>0</v>
      </c>
      <c r="H51" s="132"/>
      <c r="J51" s="79"/>
      <c r="K51" s="80"/>
      <c r="L51" s="123" t="s">
        <v>26</v>
      </c>
      <c r="M51" s="124"/>
      <c r="N51" s="124"/>
      <c r="O51" s="125"/>
      <c r="P51" s="126">
        <f>ROUNDUP(O9,0)</f>
        <v>0</v>
      </c>
      <c r="Q51" s="127"/>
    </row>
    <row r="52" spans="1:17" ht="21" hidden="1" customHeight="1" x14ac:dyDescent="0.3">
      <c r="A52" s="157"/>
      <c r="B52" s="158"/>
      <c r="C52" s="183" t="s">
        <v>20</v>
      </c>
      <c r="D52" s="184"/>
      <c r="E52" s="184"/>
      <c r="F52" s="185"/>
      <c r="G52" s="131">
        <f>ROUNDUP(Q11,0)</f>
        <v>0</v>
      </c>
      <c r="H52" s="132"/>
      <c r="J52" s="79"/>
      <c r="K52" s="80"/>
      <c r="L52" s="128" t="s">
        <v>33</v>
      </c>
      <c r="M52" s="129"/>
      <c r="N52" s="129"/>
      <c r="O52" s="130"/>
      <c r="P52" s="131">
        <f>ROUNDUP(Q11,0)</f>
        <v>0</v>
      </c>
      <c r="Q52" s="132"/>
    </row>
    <row r="53" spans="1:17" ht="21" hidden="1" customHeight="1" x14ac:dyDescent="0.3">
      <c r="A53" s="159"/>
      <c r="B53" s="160"/>
      <c r="C53" s="149"/>
      <c r="D53" s="150"/>
      <c r="E53" s="150"/>
      <c r="F53" s="151"/>
      <c r="G53" s="152"/>
      <c r="H53" s="153"/>
      <c r="J53" s="81"/>
      <c r="K53" s="82"/>
      <c r="L53" s="128" t="s">
        <v>34</v>
      </c>
      <c r="M53" s="129"/>
      <c r="N53" s="129"/>
      <c r="O53" s="130"/>
      <c r="P53" s="131">
        <f>ROUNDUP(G10,0)</f>
        <v>0</v>
      </c>
      <c r="Q53" s="132"/>
    </row>
    <row r="54" spans="1:17" ht="21" hidden="1" customHeight="1" x14ac:dyDescent="0.4">
      <c r="A54" s="142" t="s">
        <v>30</v>
      </c>
      <c r="B54" s="143"/>
      <c r="C54" s="143"/>
      <c r="D54" s="143"/>
      <c r="E54" s="143"/>
      <c r="F54" s="144"/>
      <c r="G54" s="145">
        <f>SUM(G46:H53)</f>
        <v>0</v>
      </c>
      <c r="H54" s="146"/>
      <c r="J54" s="142" t="s">
        <v>30</v>
      </c>
      <c r="K54" s="143"/>
      <c r="L54" s="143"/>
      <c r="M54" s="143"/>
      <c r="N54" s="143"/>
      <c r="O54" s="144"/>
      <c r="P54" s="147">
        <f>SUM(P46:Q53)</f>
        <v>0</v>
      </c>
      <c r="Q54" s="148"/>
    </row>
    <row r="55" spans="1:17" ht="11.25" hidden="1" customHeight="1" x14ac:dyDescent="0.3"/>
    <row r="56" spans="1:17" ht="30" hidden="1" customHeight="1" x14ac:dyDescent="0.3">
      <c r="A56" s="133" t="s">
        <v>52</v>
      </c>
      <c r="B56" s="134"/>
      <c r="C56" s="90" t="s">
        <v>51</v>
      </c>
      <c r="D56" s="91"/>
      <c r="E56" s="91"/>
      <c r="F56" s="92"/>
      <c r="G56" s="133" t="s">
        <v>1</v>
      </c>
      <c r="H56" s="134"/>
      <c r="J56" s="133" t="s">
        <v>52</v>
      </c>
      <c r="K56" s="134"/>
      <c r="L56" s="90" t="s">
        <v>51</v>
      </c>
      <c r="M56" s="91"/>
      <c r="N56" s="91"/>
      <c r="O56" s="92"/>
      <c r="P56" s="133" t="s">
        <v>1</v>
      </c>
      <c r="Q56" s="134"/>
    </row>
    <row r="57" spans="1:17" ht="21" hidden="1" customHeight="1" x14ac:dyDescent="0.3">
      <c r="A57" s="77" t="s">
        <v>23</v>
      </c>
      <c r="B57" s="78"/>
      <c r="C57" s="123" t="s">
        <v>43</v>
      </c>
      <c r="D57" s="124"/>
      <c r="E57" s="124"/>
      <c r="F57" s="125"/>
      <c r="G57" s="126">
        <f>ROUNDUP(J9,0)</f>
        <v>0</v>
      </c>
      <c r="H57" s="127"/>
      <c r="J57" s="77" t="s">
        <v>59</v>
      </c>
      <c r="K57" s="78"/>
      <c r="L57" s="123" t="s">
        <v>47</v>
      </c>
      <c r="M57" s="124"/>
      <c r="N57" s="124"/>
      <c r="O57" s="125"/>
      <c r="P57" s="126">
        <f>ROUNDUP(J9,0)</f>
        <v>0</v>
      </c>
      <c r="Q57" s="127"/>
    </row>
    <row r="58" spans="1:17" ht="21" hidden="1" customHeight="1" x14ac:dyDescent="0.3">
      <c r="A58" s="79"/>
      <c r="B58" s="80"/>
      <c r="C58" s="123" t="s">
        <v>44</v>
      </c>
      <c r="D58" s="124"/>
      <c r="E58" s="124"/>
      <c r="F58" s="125"/>
      <c r="G58" s="126">
        <f>ROUNDUP(K9,0)</f>
        <v>0</v>
      </c>
      <c r="H58" s="127"/>
      <c r="J58" s="79"/>
      <c r="K58" s="80"/>
      <c r="L58" s="123" t="s">
        <v>48</v>
      </c>
      <c r="M58" s="124"/>
      <c r="N58" s="124"/>
      <c r="O58" s="125"/>
      <c r="P58" s="126">
        <f>ROUNDUP(K9,0)</f>
        <v>0</v>
      </c>
      <c r="Q58" s="127"/>
    </row>
    <row r="59" spans="1:17" ht="21" hidden="1" customHeight="1" x14ac:dyDescent="0.3">
      <c r="A59" s="79"/>
      <c r="B59" s="80"/>
      <c r="C59" s="123" t="s">
        <v>45</v>
      </c>
      <c r="D59" s="124"/>
      <c r="E59" s="124"/>
      <c r="F59" s="125"/>
      <c r="G59" s="126">
        <f>ROUNDUP(K9,0)</f>
        <v>0</v>
      </c>
      <c r="H59" s="127"/>
      <c r="J59" s="79"/>
      <c r="K59" s="80"/>
      <c r="L59" s="123" t="s">
        <v>49</v>
      </c>
      <c r="M59" s="124"/>
      <c r="N59" s="124"/>
      <c r="O59" s="125"/>
      <c r="P59" s="126">
        <f>ROUNDUP(J9,0)</f>
        <v>0</v>
      </c>
      <c r="Q59" s="127"/>
    </row>
    <row r="60" spans="1:17" ht="21" hidden="1" customHeight="1" x14ac:dyDescent="0.3">
      <c r="A60" s="79"/>
      <c r="B60" s="80"/>
      <c r="C60" s="123" t="s">
        <v>46</v>
      </c>
      <c r="D60" s="124"/>
      <c r="E60" s="124"/>
      <c r="F60" s="125"/>
      <c r="G60" s="126">
        <f>ROUNDUP(K9,0)</f>
        <v>0</v>
      </c>
      <c r="H60" s="127"/>
      <c r="J60" s="79"/>
      <c r="K60" s="80"/>
      <c r="L60" s="123" t="s">
        <v>50</v>
      </c>
      <c r="M60" s="124"/>
      <c r="N60" s="124"/>
      <c r="O60" s="125"/>
      <c r="P60" s="126">
        <f>ROUNDUP(K9,0)</f>
        <v>0</v>
      </c>
      <c r="Q60" s="127"/>
    </row>
    <row r="61" spans="1:17" ht="21" hidden="1" customHeight="1" x14ac:dyDescent="0.3">
      <c r="A61" s="79"/>
      <c r="B61" s="80"/>
      <c r="C61" s="128" t="s">
        <v>42</v>
      </c>
      <c r="D61" s="129"/>
      <c r="E61" s="129"/>
      <c r="F61" s="130"/>
      <c r="G61" s="131">
        <f>ROUNDUP(L9,0)</f>
        <v>0</v>
      </c>
      <c r="H61" s="132"/>
      <c r="J61" s="79"/>
      <c r="K61" s="80"/>
      <c r="L61" s="128" t="s">
        <v>67</v>
      </c>
      <c r="M61" s="129"/>
      <c r="N61" s="129"/>
      <c r="O61" s="130"/>
      <c r="P61" s="131">
        <f>ROUNDUP(E12,0)</f>
        <v>0</v>
      </c>
      <c r="Q61" s="132"/>
    </row>
    <row r="62" spans="1:17" ht="21" hidden="1" customHeight="1" x14ac:dyDescent="0.3">
      <c r="A62" s="81"/>
      <c r="B62" s="82"/>
      <c r="C62" s="128" t="s">
        <v>58</v>
      </c>
      <c r="D62" s="129"/>
      <c r="E62" s="129"/>
      <c r="F62" s="130"/>
      <c r="G62" s="131">
        <f>ROUNDUP(E11,0)</f>
        <v>0</v>
      </c>
      <c r="H62" s="132"/>
      <c r="J62" s="81"/>
      <c r="K62" s="82"/>
      <c r="L62" s="128" t="s">
        <v>73</v>
      </c>
      <c r="M62" s="129"/>
      <c r="N62" s="129"/>
      <c r="O62" s="130"/>
      <c r="P62" s="131">
        <f>ROUNDUP(K12,0)</f>
        <v>0</v>
      </c>
      <c r="Q62" s="132"/>
    </row>
    <row r="63" spans="1:17" s="9" customFormat="1" ht="21" hidden="1" customHeight="1" x14ac:dyDescent="0.3">
      <c r="A63" s="90" t="s">
        <v>30</v>
      </c>
      <c r="B63" s="91"/>
      <c r="C63" s="91"/>
      <c r="D63" s="91"/>
      <c r="E63" s="91"/>
      <c r="F63" s="92"/>
      <c r="G63" s="88">
        <f>SUM(G57:H62)</f>
        <v>0</v>
      </c>
      <c r="H63" s="89"/>
      <c r="J63" s="90" t="s">
        <v>30</v>
      </c>
      <c r="K63" s="91"/>
      <c r="L63" s="91"/>
      <c r="M63" s="91"/>
      <c r="N63" s="91"/>
      <c r="O63" s="92"/>
      <c r="P63" s="88">
        <f>SUM(P57:Q62)</f>
        <v>0</v>
      </c>
      <c r="Q63" s="89"/>
    </row>
    <row r="64" spans="1:17" ht="12.75" hidden="1" customHeight="1" x14ac:dyDescent="0.3"/>
    <row r="65" spans="1:17" ht="30" hidden="1" customHeight="1" x14ac:dyDescent="0.3">
      <c r="A65" s="133" t="s">
        <v>52</v>
      </c>
      <c r="B65" s="134"/>
      <c r="C65" s="90" t="s">
        <v>51</v>
      </c>
      <c r="D65" s="91"/>
      <c r="E65" s="91"/>
      <c r="F65" s="92"/>
      <c r="G65" s="133" t="s">
        <v>1</v>
      </c>
      <c r="H65" s="134"/>
      <c r="J65" s="133" t="s">
        <v>52</v>
      </c>
      <c r="K65" s="134"/>
      <c r="L65" s="90" t="s">
        <v>51</v>
      </c>
      <c r="M65" s="91"/>
      <c r="N65" s="91"/>
      <c r="O65" s="92"/>
      <c r="P65" s="133" t="s">
        <v>1</v>
      </c>
      <c r="Q65" s="134"/>
    </row>
    <row r="66" spans="1:17" ht="21" hidden="1" customHeight="1" x14ac:dyDescent="0.3">
      <c r="A66" s="71" t="s">
        <v>31</v>
      </c>
      <c r="B66" s="72"/>
      <c r="C66" s="93" t="s">
        <v>74</v>
      </c>
      <c r="D66" s="94"/>
      <c r="E66" s="94"/>
      <c r="F66" s="95"/>
      <c r="G66" s="96">
        <v>1</v>
      </c>
      <c r="H66" s="97"/>
      <c r="J66" s="77" t="s">
        <v>60</v>
      </c>
      <c r="K66" s="78"/>
      <c r="L66" s="104" t="s">
        <v>110</v>
      </c>
      <c r="M66" s="105"/>
      <c r="N66" s="105"/>
      <c r="O66" s="106"/>
      <c r="P66" s="110">
        <f>ROUNDUP(G14,0)</f>
        <v>0</v>
      </c>
      <c r="Q66" s="111"/>
    </row>
    <row r="67" spans="1:17" ht="24" hidden="1" customHeight="1" x14ac:dyDescent="0.3">
      <c r="A67" s="73"/>
      <c r="B67" s="74"/>
      <c r="C67" s="93" t="s">
        <v>75</v>
      </c>
      <c r="D67" s="94"/>
      <c r="E67" s="94"/>
      <c r="F67" s="95"/>
      <c r="G67" s="96">
        <v>1</v>
      </c>
      <c r="H67" s="97"/>
      <c r="J67" s="79"/>
      <c r="K67" s="80"/>
      <c r="L67" s="107"/>
      <c r="M67" s="108"/>
      <c r="N67" s="108"/>
      <c r="O67" s="109"/>
      <c r="P67" s="112"/>
      <c r="Q67" s="113"/>
    </row>
    <row r="68" spans="1:17" ht="21" hidden="1" customHeight="1" x14ac:dyDescent="0.3">
      <c r="A68" s="73"/>
      <c r="B68" s="74"/>
      <c r="C68" s="83"/>
      <c r="D68" s="84"/>
      <c r="E68" s="84"/>
      <c r="F68" s="85"/>
      <c r="G68" s="86"/>
      <c r="H68" s="87"/>
      <c r="J68" s="79"/>
      <c r="K68" s="80"/>
      <c r="L68" s="104" t="s">
        <v>111</v>
      </c>
      <c r="M68" s="105"/>
      <c r="N68" s="105"/>
      <c r="O68" s="106"/>
      <c r="P68" s="110">
        <f>ROUNDUP(G14,0)</f>
        <v>0</v>
      </c>
      <c r="Q68" s="111"/>
    </row>
    <row r="69" spans="1:17" ht="24" hidden="1" customHeight="1" x14ac:dyDescent="0.3">
      <c r="A69" s="73"/>
      <c r="B69" s="74"/>
      <c r="C69" s="83"/>
      <c r="D69" s="84"/>
      <c r="E69" s="84"/>
      <c r="F69" s="85"/>
      <c r="G69" s="86"/>
      <c r="H69" s="87"/>
      <c r="J69" s="79"/>
      <c r="K69" s="80"/>
      <c r="L69" s="107"/>
      <c r="M69" s="108"/>
      <c r="N69" s="108"/>
      <c r="O69" s="109"/>
      <c r="P69" s="112"/>
      <c r="Q69" s="113"/>
    </row>
    <row r="70" spans="1:17" ht="21" hidden="1" customHeight="1" x14ac:dyDescent="0.3">
      <c r="A70" s="73"/>
      <c r="B70" s="74"/>
      <c r="C70" s="83"/>
      <c r="D70" s="84"/>
      <c r="E70" s="84"/>
      <c r="F70" s="85"/>
      <c r="G70" s="86"/>
      <c r="H70" s="87"/>
      <c r="J70" s="79"/>
      <c r="K70" s="80"/>
      <c r="L70" s="114" t="s">
        <v>80</v>
      </c>
      <c r="M70" s="115"/>
      <c r="N70" s="115"/>
      <c r="O70" s="116"/>
      <c r="P70" s="98">
        <v>9</v>
      </c>
      <c r="Q70" s="99"/>
    </row>
    <row r="71" spans="1:17" ht="21" hidden="1" customHeight="1" x14ac:dyDescent="0.3">
      <c r="A71" s="73"/>
      <c r="B71" s="74"/>
      <c r="C71" s="83"/>
      <c r="D71" s="84"/>
      <c r="E71" s="84"/>
      <c r="F71" s="85"/>
      <c r="G71" s="86"/>
      <c r="H71" s="87"/>
      <c r="J71" s="79"/>
      <c r="K71" s="80"/>
      <c r="L71" s="117"/>
      <c r="M71" s="118"/>
      <c r="N71" s="118"/>
      <c r="O71" s="119"/>
      <c r="P71" s="100"/>
      <c r="Q71" s="101"/>
    </row>
    <row r="72" spans="1:17" ht="21" hidden="1" customHeight="1" x14ac:dyDescent="0.3">
      <c r="A72" s="75"/>
      <c r="B72" s="76"/>
      <c r="C72" s="83"/>
      <c r="D72" s="84"/>
      <c r="E72" s="84"/>
      <c r="F72" s="85"/>
      <c r="G72" s="86"/>
      <c r="H72" s="87"/>
      <c r="J72" s="81"/>
      <c r="K72" s="82"/>
      <c r="L72" s="120"/>
      <c r="M72" s="121"/>
      <c r="N72" s="121"/>
      <c r="O72" s="122"/>
      <c r="P72" s="102"/>
      <c r="Q72" s="103"/>
    </row>
    <row r="73" spans="1:17" s="9" customFormat="1" ht="21" hidden="1" customHeight="1" x14ac:dyDescent="0.3">
      <c r="A73" s="90" t="s">
        <v>30</v>
      </c>
      <c r="B73" s="91"/>
      <c r="C73" s="91"/>
      <c r="D73" s="91"/>
      <c r="E73" s="91"/>
      <c r="F73" s="92"/>
      <c r="G73" s="88">
        <f>SUM(G66:H72)</f>
        <v>2</v>
      </c>
      <c r="H73" s="89"/>
      <c r="J73" s="90" t="s">
        <v>30</v>
      </c>
      <c r="K73" s="91"/>
      <c r="L73" s="91"/>
      <c r="M73" s="91"/>
      <c r="N73" s="91"/>
      <c r="O73" s="92"/>
      <c r="P73" s="88">
        <f>SUM(P66:Q72)</f>
        <v>9</v>
      </c>
      <c r="Q73" s="89"/>
    </row>
    <row r="74" spans="1:17" s="45" customFormat="1" ht="13.5" hidden="1" customHeight="1" x14ac:dyDescent="0.3">
      <c r="A74" s="42"/>
      <c r="B74" s="42"/>
      <c r="C74" s="42"/>
      <c r="D74" s="42"/>
      <c r="E74" s="42"/>
      <c r="F74" s="42"/>
      <c r="G74" s="43"/>
      <c r="H74" s="44"/>
      <c r="J74" s="208" t="s">
        <v>84</v>
      </c>
      <c r="K74" s="208"/>
      <c r="L74" s="208"/>
      <c r="M74" s="208"/>
      <c r="N74" s="208"/>
      <c r="O74" s="208"/>
      <c r="P74" s="208"/>
      <c r="Q74" s="208"/>
    </row>
    <row r="75" spans="1:17" ht="12" hidden="1" customHeight="1" x14ac:dyDescent="0.3"/>
    <row r="76" spans="1:17" ht="30" hidden="1" customHeight="1" x14ac:dyDescent="0.3">
      <c r="A76" s="133" t="s">
        <v>52</v>
      </c>
      <c r="B76" s="134"/>
      <c r="C76" s="90" t="s">
        <v>51</v>
      </c>
      <c r="D76" s="91"/>
      <c r="E76" s="91"/>
      <c r="F76" s="92"/>
      <c r="G76" s="133" t="s">
        <v>1</v>
      </c>
      <c r="H76" s="134"/>
      <c r="J76"/>
      <c r="K76"/>
      <c r="L76"/>
      <c r="M76"/>
      <c r="N76"/>
      <c r="O76"/>
      <c r="P76"/>
      <c r="Q76"/>
    </row>
    <row r="77" spans="1:17" ht="21" hidden="1" customHeight="1" x14ac:dyDescent="0.3">
      <c r="A77" s="71" t="s">
        <v>32</v>
      </c>
      <c r="B77" s="72"/>
      <c r="C77" s="189" t="s">
        <v>63</v>
      </c>
      <c r="D77" s="190"/>
      <c r="E77" s="190"/>
      <c r="F77" s="191"/>
      <c r="G77" s="195">
        <v>1</v>
      </c>
      <c r="H77" s="196"/>
      <c r="J77"/>
      <c r="K77"/>
      <c r="L77"/>
      <c r="M77"/>
      <c r="N77"/>
      <c r="O77"/>
      <c r="P77"/>
      <c r="Q77"/>
    </row>
    <row r="78" spans="1:17" ht="13.5" hidden="1" customHeight="1" x14ac:dyDescent="0.3">
      <c r="A78" s="75"/>
      <c r="B78" s="76"/>
      <c r="C78" s="192"/>
      <c r="D78" s="193"/>
      <c r="E78" s="193"/>
      <c r="F78" s="194"/>
      <c r="G78" s="197"/>
      <c r="H78" s="198"/>
      <c r="J78"/>
      <c r="K78"/>
      <c r="L78"/>
      <c r="M78"/>
      <c r="N78"/>
      <c r="O78"/>
      <c r="P78"/>
      <c r="Q78"/>
    </row>
    <row r="79" spans="1:17" s="9" customFormat="1" ht="21" hidden="1" customHeight="1" x14ac:dyDescent="0.3">
      <c r="A79" s="90" t="s">
        <v>30</v>
      </c>
      <c r="B79" s="91"/>
      <c r="C79" s="91"/>
      <c r="D79" s="91"/>
      <c r="E79" s="91"/>
      <c r="F79" s="92"/>
      <c r="G79" s="187">
        <f>SUM(G77)</f>
        <v>1</v>
      </c>
      <c r="H79" s="188"/>
      <c r="J79" s="3"/>
      <c r="K79" s="3"/>
      <c r="L79" s="3"/>
      <c r="M79" s="3"/>
      <c r="N79" s="3"/>
      <c r="O79" s="3"/>
      <c r="P79" s="3"/>
      <c r="Q79" s="3"/>
    </row>
    <row r="80" spans="1:17" ht="21" hidden="1" customHeight="1" x14ac:dyDescent="0.3"/>
    <row r="81" spans="1:17" ht="30" customHeight="1" x14ac:dyDescent="0.3">
      <c r="A81" s="209" t="s">
        <v>52</v>
      </c>
      <c r="B81" s="209"/>
      <c r="C81" s="210" t="s">
        <v>51</v>
      </c>
      <c r="D81" s="210"/>
      <c r="E81" s="210"/>
      <c r="F81" s="210"/>
      <c r="G81" s="211" t="s">
        <v>99</v>
      </c>
      <c r="H81" s="211"/>
      <c r="J81"/>
      <c r="K81"/>
      <c r="L81"/>
      <c r="M81"/>
      <c r="N81"/>
      <c r="O81"/>
      <c r="P81"/>
      <c r="Q81"/>
    </row>
    <row r="82" spans="1:17" ht="21" customHeight="1" x14ac:dyDescent="0.3">
      <c r="A82" s="200" t="s">
        <v>85</v>
      </c>
      <c r="B82" s="200"/>
      <c r="C82" s="123" t="s">
        <v>87</v>
      </c>
      <c r="D82" s="124"/>
      <c r="E82" s="124"/>
      <c r="F82" s="125"/>
      <c r="G82" s="199" t="str">
        <f t="shared" ref="G82" si="0">$G$16</f>
        <v>0.5</v>
      </c>
      <c r="H82" s="199"/>
      <c r="J82"/>
      <c r="K82"/>
      <c r="L82"/>
      <c r="M82"/>
      <c r="N82"/>
      <c r="O82"/>
      <c r="P82"/>
      <c r="Q82"/>
    </row>
    <row r="83" spans="1:17" s="9" customFormat="1" ht="34.5" customHeight="1" x14ac:dyDescent="0.3">
      <c r="A83" s="200"/>
      <c r="B83" s="200"/>
      <c r="C83" s="201" t="s">
        <v>88</v>
      </c>
      <c r="D83" s="202"/>
      <c r="E83" s="202"/>
      <c r="F83" s="203"/>
      <c r="G83" s="199" t="str">
        <f t="shared" ref="G83" si="1">$G$17</f>
        <v>0.5</v>
      </c>
      <c r="H83" s="199"/>
      <c r="J83" s="3"/>
      <c r="K83" s="3"/>
      <c r="L83" s="3"/>
      <c r="M83" s="3"/>
      <c r="N83" s="3"/>
      <c r="O83" s="3"/>
      <c r="P83" s="3"/>
      <c r="Q83" s="3"/>
    </row>
    <row r="84" spans="1:17" ht="21" customHeight="1" x14ac:dyDescent="0.3">
      <c r="A84" s="200"/>
      <c r="B84" s="200"/>
      <c r="C84" s="204" t="s">
        <v>89</v>
      </c>
      <c r="D84" s="205"/>
      <c r="E84" s="205"/>
      <c r="F84" s="206"/>
      <c r="G84" s="207">
        <v>2</v>
      </c>
      <c r="H84" s="207"/>
    </row>
  </sheetData>
  <mergeCells count="214">
    <mergeCell ref="C84:F84"/>
    <mergeCell ref="G84:H84"/>
    <mergeCell ref="A79:F79"/>
    <mergeCell ref="G79:H79"/>
    <mergeCell ref="A81:B81"/>
    <mergeCell ref="C81:F81"/>
    <mergeCell ref="G81:H81"/>
    <mergeCell ref="A82:B84"/>
    <mergeCell ref="C82:F82"/>
    <mergeCell ref="G82:H82"/>
    <mergeCell ref="C83:F83"/>
    <mergeCell ref="G83:H83"/>
    <mergeCell ref="J74:Q74"/>
    <mergeCell ref="A76:B76"/>
    <mergeCell ref="C76:F76"/>
    <mergeCell ref="G76:H76"/>
    <mergeCell ref="A77:B78"/>
    <mergeCell ref="C77:F78"/>
    <mergeCell ref="G77:H78"/>
    <mergeCell ref="C72:F72"/>
    <mergeCell ref="G72:H72"/>
    <mergeCell ref="A73:F73"/>
    <mergeCell ref="G73:H73"/>
    <mergeCell ref="J73:O73"/>
    <mergeCell ref="P73:Q73"/>
    <mergeCell ref="A66:B72"/>
    <mergeCell ref="C66:F66"/>
    <mergeCell ref="G66:H66"/>
    <mergeCell ref="L68:O69"/>
    <mergeCell ref="P68:Q69"/>
    <mergeCell ref="C69:F69"/>
    <mergeCell ref="G69:H69"/>
    <mergeCell ref="C70:F70"/>
    <mergeCell ref="G70:H70"/>
    <mergeCell ref="L70:O72"/>
    <mergeCell ref="P70:Q72"/>
    <mergeCell ref="C71:F71"/>
    <mergeCell ref="G71:H71"/>
    <mergeCell ref="J66:K72"/>
    <mergeCell ref="L66:O67"/>
    <mergeCell ref="P66:Q67"/>
    <mergeCell ref="C67:F67"/>
    <mergeCell ref="G67:H67"/>
    <mergeCell ref="C68:F68"/>
    <mergeCell ref="G68:H68"/>
    <mergeCell ref="L61:O61"/>
    <mergeCell ref="P61:Q61"/>
    <mergeCell ref="C62:F62"/>
    <mergeCell ref="G62:H62"/>
    <mergeCell ref="L62:O62"/>
    <mergeCell ref="P62:Q62"/>
    <mergeCell ref="C59:F59"/>
    <mergeCell ref="G59:H59"/>
    <mergeCell ref="L59:O59"/>
    <mergeCell ref="P59:Q59"/>
    <mergeCell ref="C60:F60"/>
    <mergeCell ref="G60:H60"/>
    <mergeCell ref="A63:F63"/>
    <mergeCell ref="G63:H63"/>
    <mergeCell ref="J63:O63"/>
    <mergeCell ref="P63:Q63"/>
    <mergeCell ref="A65:B65"/>
    <mergeCell ref="C65:F65"/>
    <mergeCell ref="G65:H65"/>
    <mergeCell ref="J65:K65"/>
    <mergeCell ref="L65:O65"/>
    <mergeCell ref="P65:Q65"/>
    <mergeCell ref="L60:O60"/>
    <mergeCell ref="P60:Q60"/>
    <mergeCell ref="A54:F54"/>
    <mergeCell ref="G54:H54"/>
    <mergeCell ref="J54:O54"/>
    <mergeCell ref="P54:Q54"/>
    <mergeCell ref="A56:B56"/>
    <mergeCell ref="C56:F56"/>
    <mergeCell ref="G56:H56"/>
    <mergeCell ref="J56:K56"/>
    <mergeCell ref="L56:O56"/>
    <mergeCell ref="P56:Q56"/>
    <mergeCell ref="A57:B62"/>
    <mergeCell ref="C57:F57"/>
    <mergeCell ref="G57:H57"/>
    <mergeCell ref="J57:K62"/>
    <mergeCell ref="L57:O57"/>
    <mergeCell ref="P57:Q57"/>
    <mergeCell ref="C58:F58"/>
    <mergeCell ref="G58:H58"/>
    <mergeCell ref="L58:O58"/>
    <mergeCell ref="P58:Q58"/>
    <mergeCell ref="C61:F61"/>
    <mergeCell ref="G61:H61"/>
    <mergeCell ref="L53:O53"/>
    <mergeCell ref="P53:Q53"/>
    <mergeCell ref="C50:F50"/>
    <mergeCell ref="G50:H50"/>
    <mergeCell ref="L50:O50"/>
    <mergeCell ref="P50:Q50"/>
    <mergeCell ref="C51:F51"/>
    <mergeCell ref="G51:H51"/>
    <mergeCell ref="L51:O51"/>
    <mergeCell ref="P51:Q51"/>
    <mergeCell ref="C48:F48"/>
    <mergeCell ref="G48:H48"/>
    <mergeCell ref="L48:O48"/>
    <mergeCell ref="P48:Q48"/>
    <mergeCell ref="C49:F49"/>
    <mergeCell ref="G49:H49"/>
    <mergeCell ref="L49:O49"/>
    <mergeCell ref="P49:Q49"/>
    <mergeCell ref="A46:B53"/>
    <mergeCell ref="C46:F46"/>
    <mergeCell ref="G46:H46"/>
    <mergeCell ref="J46:K53"/>
    <mergeCell ref="L46:O46"/>
    <mergeCell ref="P46:Q46"/>
    <mergeCell ref="C47:F47"/>
    <mergeCell ref="G47:H47"/>
    <mergeCell ref="L47:O47"/>
    <mergeCell ref="P47:Q47"/>
    <mergeCell ref="C52:F52"/>
    <mergeCell ref="G52:H52"/>
    <mergeCell ref="L52:O52"/>
    <mergeCell ref="P52:Q52"/>
    <mergeCell ref="C53:F53"/>
    <mergeCell ref="G53:H53"/>
    <mergeCell ref="A45:B45"/>
    <mergeCell ref="C45:F45"/>
    <mergeCell ref="G45:H45"/>
    <mergeCell ref="J45:K45"/>
    <mergeCell ref="L45:O45"/>
    <mergeCell ref="P45:Q45"/>
    <mergeCell ref="C42:F42"/>
    <mergeCell ref="G42:H42"/>
    <mergeCell ref="L42:O42"/>
    <mergeCell ref="P42:Q42"/>
    <mergeCell ref="A43:F43"/>
    <mergeCell ref="G43:H43"/>
    <mergeCell ref="J43:O43"/>
    <mergeCell ref="P43:Q43"/>
    <mergeCell ref="L41:O41"/>
    <mergeCell ref="P41:Q41"/>
    <mergeCell ref="C38:F38"/>
    <mergeCell ref="G38:H38"/>
    <mergeCell ref="L38:O38"/>
    <mergeCell ref="P38:Q38"/>
    <mergeCell ref="C39:F39"/>
    <mergeCell ref="G39:H39"/>
    <mergeCell ref="L39:O39"/>
    <mergeCell ref="P39:Q39"/>
    <mergeCell ref="C36:F36"/>
    <mergeCell ref="G36:H36"/>
    <mergeCell ref="L36:O36"/>
    <mergeCell ref="P36:Q36"/>
    <mergeCell ref="C37:F37"/>
    <mergeCell ref="G37:H37"/>
    <mergeCell ref="L37:O37"/>
    <mergeCell ref="P37:Q37"/>
    <mergeCell ref="A34:B42"/>
    <mergeCell ref="C34:F34"/>
    <mergeCell ref="G34:H34"/>
    <mergeCell ref="J34:K42"/>
    <mergeCell ref="L34:O34"/>
    <mergeCell ref="P34:Q34"/>
    <mergeCell ref="C35:F35"/>
    <mergeCell ref="G35:H35"/>
    <mergeCell ref="L35:O35"/>
    <mergeCell ref="P35:Q35"/>
    <mergeCell ref="C40:F40"/>
    <mergeCell ref="G40:H40"/>
    <mergeCell ref="L40:O40"/>
    <mergeCell ref="P40:Q40"/>
    <mergeCell ref="C41:F41"/>
    <mergeCell ref="G41:H41"/>
    <mergeCell ref="A30:D30"/>
    <mergeCell ref="I30:J30"/>
    <mergeCell ref="A32:Q32"/>
    <mergeCell ref="A33:B33"/>
    <mergeCell ref="C33:F33"/>
    <mergeCell ref="G33:H33"/>
    <mergeCell ref="J33:K33"/>
    <mergeCell ref="L33:O33"/>
    <mergeCell ref="P33:Q33"/>
    <mergeCell ref="A27:D27"/>
    <mergeCell ref="I27:J27"/>
    <mergeCell ref="A28:D28"/>
    <mergeCell ref="I28:J28"/>
    <mergeCell ref="A29:D29"/>
    <mergeCell ref="I29:J29"/>
    <mergeCell ref="A24:D24"/>
    <mergeCell ref="I24:J24"/>
    <mergeCell ref="A25:D25"/>
    <mergeCell ref="I25:J25"/>
    <mergeCell ref="A26:D26"/>
    <mergeCell ref="I26:J26"/>
    <mergeCell ref="A22:D22"/>
    <mergeCell ref="I22:J22"/>
    <mergeCell ref="A23:D23"/>
    <mergeCell ref="I23:J23"/>
    <mergeCell ref="O10:P10"/>
    <mergeCell ref="C15:D15"/>
    <mergeCell ref="A19:J19"/>
    <mergeCell ref="A20:D20"/>
    <mergeCell ref="E20:G20"/>
    <mergeCell ref="H20:J20"/>
    <mergeCell ref="A1:Q1"/>
    <mergeCell ref="A2:Q2"/>
    <mergeCell ref="A5:Q5"/>
    <mergeCell ref="A7:B7"/>
    <mergeCell ref="P7:Q7"/>
    <mergeCell ref="A8:B8"/>
    <mergeCell ref="P8:Q8"/>
    <mergeCell ref="A21:D21"/>
    <mergeCell ref="I21:J21"/>
    <mergeCell ref="A3:Q3"/>
  </mergeCells>
  <printOptions horizontalCentered="1"/>
  <pageMargins left="0.6" right="0.6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4"/>
  <sheetViews>
    <sheetView zoomScale="85" zoomScaleNormal="85" workbookViewId="0">
      <selection activeCell="A3" sqref="A3:XFD3"/>
    </sheetView>
  </sheetViews>
  <sheetFormatPr defaultColWidth="5.33203125" defaultRowHeight="21" customHeight="1" x14ac:dyDescent="0.3"/>
  <cols>
    <col min="1" max="2" width="6.109375" style="5" customWidth="1"/>
    <col min="3" max="4" width="5.44140625" style="5" customWidth="1"/>
    <col min="5" max="5" width="4.6640625" style="5" customWidth="1"/>
    <col min="6" max="7" width="6.6640625" style="5" customWidth="1"/>
    <col min="8" max="9" width="5.44140625" style="5" customWidth="1"/>
    <col min="10" max="11" width="6.5546875" style="5" customWidth="1"/>
    <col min="12" max="15" width="5.109375" style="5" customWidth="1"/>
    <col min="16" max="17" width="4" style="5" customWidth="1"/>
    <col min="18" max="16384" width="5.33203125" style="5"/>
  </cols>
  <sheetData>
    <row r="1" spans="1:17" ht="21" customHeight="1" x14ac:dyDescent="0.45">
      <c r="A1" s="167" t="s">
        <v>121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21" customHeight="1" x14ac:dyDescent="0.45">
      <c r="A2" s="167" t="s">
        <v>125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21" customHeight="1" x14ac:dyDescent="0.45">
      <c r="A3" s="179" t="s">
        <v>126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9.75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71.25" customHeight="1" x14ac:dyDescent="0.3">
      <c r="A5" s="168" t="s">
        <v>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s="1" customFormat="1" ht="24" customHeight="1" x14ac:dyDescent="0.4">
      <c r="A6" s="46" t="s">
        <v>9</v>
      </c>
    </row>
    <row r="7" spans="1:17" s="2" customFormat="1" ht="21" customHeight="1" x14ac:dyDescent="0.3">
      <c r="A7" s="169"/>
      <c r="B7" s="170"/>
      <c r="C7" s="6" t="s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169" t="s">
        <v>8</v>
      </c>
      <c r="Q7" s="170"/>
    </row>
    <row r="8" spans="1:17" s="9" customFormat="1" ht="28.5" customHeight="1" x14ac:dyDescent="0.3">
      <c r="A8" s="173" t="s">
        <v>7</v>
      </c>
      <c r="B8" s="174"/>
      <c r="C8" s="7"/>
      <c r="D8" s="7"/>
      <c r="E8" s="8"/>
      <c r="F8" s="8"/>
      <c r="G8" s="8"/>
      <c r="H8" s="65"/>
      <c r="I8" s="65"/>
      <c r="J8" s="65"/>
      <c r="K8" s="65"/>
      <c r="L8" s="8"/>
      <c r="M8" s="8"/>
      <c r="N8" s="8"/>
      <c r="O8" s="8"/>
      <c r="P8" s="171">
        <f>SUM(C8:O8)</f>
        <v>0</v>
      </c>
      <c r="Q8" s="172"/>
    </row>
    <row r="9" spans="1:17" s="14" customFormat="1" ht="28.5" hidden="1" customHeight="1" x14ac:dyDescent="0.3">
      <c r="A9" s="10"/>
      <c r="B9" s="10"/>
      <c r="C9" s="11">
        <f>PRODUCT(C8/20)</f>
        <v>0</v>
      </c>
      <c r="D9" s="11">
        <f>PRODUCT(D8/25)</f>
        <v>0</v>
      </c>
      <c r="E9" s="12">
        <f>PRODUCT(E8/25)</f>
        <v>0</v>
      </c>
      <c r="F9" s="12">
        <f>PRODUCT(F8/25)</f>
        <v>0</v>
      </c>
      <c r="G9" s="12">
        <f>PRODUCT(G8/28)</f>
        <v>0</v>
      </c>
      <c r="H9" s="12">
        <f>PRODUCT(H8/28)</f>
        <v>0</v>
      </c>
      <c r="I9" s="12">
        <f>PRODUCT(I8/28)</f>
        <v>0</v>
      </c>
      <c r="J9" s="12">
        <f t="shared" ref="J9:O9" si="0">PRODUCT(J8/30)</f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3"/>
      <c r="Q9" s="13"/>
    </row>
    <row r="10" spans="1:17" s="14" customFormat="1" ht="16.5" hidden="1" customHeight="1" x14ac:dyDescent="0.3">
      <c r="A10" s="26" t="s">
        <v>69</v>
      </c>
      <c r="B10" s="10"/>
      <c r="C10" s="11"/>
      <c r="D10" s="32"/>
      <c r="F10" s="14">
        <f>SUM(N8:O8)</f>
        <v>0</v>
      </c>
      <c r="G10" s="12">
        <f>SUM(F10/4/30)</f>
        <v>0</v>
      </c>
      <c r="H10" s="12"/>
      <c r="I10" s="12"/>
      <c r="J10" s="27"/>
      <c r="K10" s="12"/>
      <c r="L10" s="26" t="s">
        <v>64</v>
      </c>
      <c r="M10" s="12"/>
      <c r="N10" s="27">
        <f>MAX(L8:O8)</f>
        <v>0</v>
      </c>
      <c r="O10" s="176" t="s">
        <v>65</v>
      </c>
      <c r="P10" s="176"/>
      <c r="Q10" s="29">
        <f>SUM(N10/30)</f>
        <v>0</v>
      </c>
    </row>
    <row r="11" spans="1:17" s="14" customFormat="1" ht="16.5" hidden="1" customHeight="1" x14ac:dyDescent="0.3">
      <c r="A11" s="33" t="s">
        <v>70</v>
      </c>
      <c r="B11" s="10"/>
      <c r="C11" s="11"/>
      <c r="D11" s="34">
        <f>PRODUCT(M8,0.25)</f>
        <v>0</v>
      </c>
      <c r="E11" s="12">
        <f>SUM(D11/30)</f>
        <v>0</v>
      </c>
      <c r="F11" s="12"/>
      <c r="G11" s="12"/>
      <c r="H11" s="12"/>
      <c r="I11" s="12"/>
      <c r="J11" s="12"/>
      <c r="K11" s="12"/>
      <c r="L11" s="26" t="s">
        <v>68</v>
      </c>
      <c r="M11" s="12"/>
      <c r="N11" s="27"/>
      <c r="O11" s="48"/>
      <c r="P11" s="48"/>
      <c r="Q11" s="29">
        <f>SUM(O8*0.25/30)</f>
        <v>0</v>
      </c>
    </row>
    <row r="12" spans="1:17" s="14" customFormat="1" ht="16.5" hidden="1" customHeight="1" x14ac:dyDescent="0.3">
      <c r="A12" s="33" t="s">
        <v>71</v>
      </c>
      <c r="B12" s="10"/>
      <c r="C12" s="35">
        <f>MAX(L8:O8)</f>
        <v>0</v>
      </c>
      <c r="D12" s="34">
        <f>SUM(C12/2)</f>
        <v>0</v>
      </c>
      <c r="E12" s="12">
        <f>SUM(D12/30)</f>
        <v>0</v>
      </c>
      <c r="F12" s="12"/>
      <c r="G12" s="12"/>
      <c r="H12" s="26" t="s">
        <v>72</v>
      </c>
      <c r="I12" s="12"/>
      <c r="J12" s="36">
        <f>MAX(L8:O8)</f>
        <v>0</v>
      </c>
      <c r="K12" s="12">
        <f>SUM(J12/30)</f>
        <v>0</v>
      </c>
      <c r="L12" s="26"/>
      <c r="M12" s="12"/>
      <c r="N12" s="27"/>
      <c r="O12" s="48"/>
      <c r="P12" s="48"/>
      <c r="Q12" s="29"/>
    </row>
    <row r="13" spans="1:17" s="14" customFormat="1" ht="16.5" hidden="1" customHeight="1" x14ac:dyDescent="0.3">
      <c r="A13" s="33" t="s">
        <v>76</v>
      </c>
      <c r="B13" s="10"/>
      <c r="C13" s="35"/>
      <c r="D13" s="37" t="s">
        <v>77</v>
      </c>
      <c r="E13" s="12"/>
      <c r="F13" s="27">
        <f>MAX(L8:O8)</f>
        <v>0</v>
      </c>
      <c r="G13" s="26" t="s">
        <v>78</v>
      </c>
      <c r="H13" s="26"/>
      <c r="I13" s="12">
        <f>SUM(F13/4)</f>
        <v>0</v>
      </c>
      <c r="J13" s="38" t="s">
        <v>79</v>
      </c>
      <c r="K13" s="12">
        <f>SUM(I13/30)</f>
        <v>0</v>
      </c>
      <c r="L13" s="26"/>
      <c r="M13" s="12"/>
      <c r="N13" s="27"/>
      <c r="O13" s="48"/>
      <c r="P13" s="48"/>
      <c r="Q13" s="29"/>
    </row>
    <row r="14" spans="1:17" s="14" customFormat="1" ht="18.75" hidden="1" customHeight="1" x14ac:dyDescent="0.3">
      <c r="A14" s="33" t="s">
        <v>81</v>
      </c>
      <c r="B14" s="10"/>
      <c r="C14" s="35">
        <f>SUM(J8:K8)</f>
        <v>0</v>
      </c>
      <c r="D14" s="40" t="s">
        <v>82</v>
      </c>
      <c r="E14" s="12">
        <f>SUM(C14/2)</f>
        <v>0</v>
      </c>
      <c r="F14" s="41" t="s">
        <v>83</v>
      </c>
      <c r="G14" s="26">
        <f>SUM(E14/25)</f>
        <v>0</v>
      </c>
      <c r="H14" s="26"/>
      <c r="I14" s="12"/>
      <c r="J14" s="38"/>
      <c r="K14" s="12"/>
      <c r="L14" s="26"/>
      <c r="M14" s="12"/>
      <c r="N14" s="27"/>
      <c r="O14" s="48"/>
      <c r="P14" s="48"/>
      <c r="Q14" s="29"/>
    </row>
    <row r="15" spans="1:17" s="14" customFormat="1" ht="18.75" hidden="1" customHeight="1" x14ac:dyDescent="0.3">
      <c r="A15" s="33" t="s">
        <v>95</v>
      </c>
      <c r="B15" s="10"/>
      <c r="C15" s="177">
        <f>SUM(P8/450)</f>
        <v>0</v>
      </c>
      <c r="D15" s="177"/>
      <c r="E15" s="12"/>
      <c r="F15" s="41"/>
      <c r="G15" s="26"/>
      <c r="H15" s="26"/>
      <c r="I15" s="12"/>
      <c r="J15" s="38"/>
      <c r="K15" s="12"/>
      <c r="L15" s="26"/>
      <c r="M15" s="12"/>
      <c r="N15" s="27"/>
      <c r="O15" s="48"/>
      <c r="P15" s="48"/>
      <c r="Q15" s="29"/>
    </row>
    <row r="16" spans="1:17" s="14" customFormat="1" ht="18.75" hidden="1" customHeight="1" x14ac:dyDescent="0.3">
      <c r="A16" s="33" t="s">
        <v>96</v>
      </c>
      <c r="B16" s="10"/>
      <c r="C16" s="54"/>
      <c r="D16" s="52"/>
      <c r="E16" s="27">
        <f>$P$8</f>
        <v>0</v>
      </c>
      <c r="F16" s="55"/>
      <c r="G16" s="56" t="str">
        <f>IF(E16&lt;300,"0.5",IF(E16&lt;500,"1.0","1.5"))</f>
        <v>0.5</v>
      </c>
      <c r="H16" s="26"/>
      <c r="I16" s="12"/>
      <c r="J16" s="38"/>
      <c r="K16" s="12"/>
      <c r="L16" s="26"/>
      <c r="M16" s="12"/>
      <c r="N16" s="27"/>
      <c r="O16" s="48"/>
      <c r="P16" s="48"/>
      <c r="Q16" s="29"/>
    </row>
    <row r="17" spans="1:17" s="14" customFormat="1" ht="18.75" hidden="1" customHeight="1" x14ac:dyDescent="0.3">
      <c r="A17" s="33" t="s">
        <v>98</v>
      </c>
      <c r="B17" s="10"/>
      <c r="C17" s="54"/>
      <c r="D17" s="52"/>
      <c r="E17" s="27">
        <f>$P$8</f>
        <v>0</v>
      </c>
      <c r="F17" s="55"/>
      <c r="G17" s="26" t="str">
        <f>IF(E17&lt;300,"0.5",IF(E17&lt;1499,"1.0","2.0"))</f>
        <v>0.5</v>
      </c>
      <c r="H17" s="26"/>
      <c r="I17" s="12"/>
      <c r="J17" s="38"/>
      <c r="K17" s="12"/>
      <c r="L17" s="26"/>
      <c r="M17" s="12"/>
      <c r="N17" s="27"/>
      <c r="O17" s="48"/>
      <c r="P17" s="48"/>
      <c r="Q17" s="29"/>
    </row>
    <row r="18" spans="1:17" ht="12.75" customHeight="1" x14ac:dyDescent="0.3">
      <c r="A18" s="15"/>
      <c r="B18" s="15"/>
      <c r="C18" s="15"/>
      <c r="D18" s="15"/>
    </row>
    <row r="19" spans="1:17" ht="21.75" customHeight="1" x14ac:dyDescent="0.3">
      <c r="A19" s="178" t="s">
        <v>106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57"/>
      <c r="L19" s="57"/>
      <c r="M19" s="57"/>
      <c r="N19" s="57"/>
      <c r="O19" s="57"/>
      <c r="P19" s="57"/>
      <c r="Q19" s="57"/>
    </row>
    <row r="20" spans="1:17" ht="35.25" customHeight="1" x14ac:dyDescent="0.3">
      <c r="A20" s="175" t="s">
        <v>53</v>
      </c>
      <c r="B20" s="175"/>
      <c r="C20" s="175"/>
      <c r="D20" s="175"/>
      <c r="E20" s="135" t="s">
        <v>2</v>
      </c>
      <c r="F20" s="136"/>
      <c r="G20" s="137"/>
      <c r="H20" s="135" t="s">
        <v>86</v>
      </c>
      <c r="I20" s="136"/>
      <c r="J20" s="137"/>
    </row>
    <row r="21" spans="1:17" ht="21" customHeight="1" x14ac:dyDescent="0.35">
      <c r="A21" s="186" t="s">
        <v>0</v>
      </c>
      <c r="B21" s="186"/>
      <c r="C21" s="186"/>
      <c r="D21" s="186"/>
      <c r="E21" s="23"/>
      <c r="F21" s="24"/>
      <c r="G21" s="25"/>
      <c r="H21" s="50">
        <f>ROUNDUP(C9,0)</f>
        <v>0</v>
      </c>
      <c r="I21" s="212" t="s">
        <v>11</v>
      </c>
      <c r="J21" s="213"/>
    </row>
    <row r="22" spans="1:17" ht="21" customHeight="1" x14ac:dyDescent="0.35">
      <c r="A22" s="186">
        <v>1</v>
      </c>
      <c r="B22" s="186"/>
      <c r="C22" s="186"/>
      <c r="D22" s="186"/>
      <c r="E22" s="23"/>
      <c r="F22" s="24"/>
      <c r="G22" s="25"/>
      <c r="H22" s="50">
        <f>ROUNDUP(D9,0)</f>
        <v>0</v>
      </c>
      <c r="I22" s="212" t="s">
        <v>11</v>
      </c>
      <c r="J22" s="213"/>
    </row>
    <row r="23" spans="1:17" ht="21" customHeight="1" x14ac:dyDescent="0.35">
      <c r="A23" s="186">
        <v>2</v>
      </c>
      <c r="B23" s="186"/>
      <c r="C23" s="186"/>
      <c r="D23" s="186"/>
      <c r="E23" s="23"/>
      <c r="F23" s="24"/>
      <c r="G23" s="25"/>
      <c r="H23" s="50">
        <f>ROUNDUP(E9,0)</f>
        <v>0</v>
      </c>
      <c r="I23" s="212" t="s">
        <v>11</v>
      </c>
      <c r="J23" s="213"/>
    </row>
    <row r="24" spans="1:17" ht="21" customHeight="1" x14ac:dyDescent="0.35">
      <c r="A24" s="186">
        <v>3</v>
      </c>
      <c r="B24" s="186"/>
      <c r="C24" s="186"/>
      <c r="D24" s="186"/>
      <c r="E24" s="23"/>
      <c r="F24" s="24"/>
      <c r="G24" s="25"/>
      <c r="H24" s="50">
        <f>ROUNDUP(F9,0)</f>
        <v>0</v>
      </c>
      <c r="I24" s="212" t="s">
        <v>11</v>
      </c>
      <c r="J24" s="213"/>
    </row>
    <row r="25" spans="1:17" ht="21" customHeight="1" x14ac:dyDescent="0.35">
      <c r="A25" s="186">
        <v>4</v>
      </c>
      <c r="B25" s="186"/>
      <c r="C25" s="186"/>
      <c r="D25" s="186"/>
      <c r="E25" s="23"/>
      <c r="F25" s="24"/>
      <c r="G25" s="25"/>
      <c r="H25" s="50">
        <f>ROUNDUP(G9,0)</f>
        <v>0</v>
      </c>
      <c r="I25" s="212" t="s">
        <v>11</v>
      </c>
      <c r="J25" s="213"/>
    </row>
    <row r="26" spans="1:17" ht="21" customHeight="1" x14ac:dyDescent="0.35">
      <c r="A26" s="186">
        <v>5</v>
      </c>
      <c r="B26" s="186"/>
      <c r="C26" s="186"/>
      <c r="D26" s="186"/>
      <c r="E26" s="23"/>
      <c r="F26" s="24"/>
      <c r="G26" s="25"/>
      <c r="H26" s="50">
        <f>ROUNDUP(H9,0)</f>
        <v>0</v>
      </c>
      <c r="I26" s="212" t="s">
        <v>11</v>
      </c>
      <c r="J26" s="213"/>
    </row>
    <row r="27" spans="1:17" ht="21" customHeight="1" x14ac:dyDescent="0.35">
      <c r="A27" s="186">
        <v>6</v>
      </c>
      <c r="B27" s="186"/>
      <c r="C27" s="186"/>
      <c r="D27" s="186"/>
      <c r="E27" s="23"/>
      <c r="F27" s="24"/>
      <c r="G27" s="25"/>
      <c r="H27" s="50">
        <f>ROUNDUP(I9,0)</f>
        <v>0</v>
      </c>
      <c r="I27" s="212" t="s">
        <v>11</v>
      </c>
      <c r="J27" s="213"/>
    </row>
    <row r="28" spans="1:17" ht="21" customHeight="1" x14ac:dyDescent="0.35">
      <c r="A28" s="186" t="s">
        <v>54</v>
      </c>
      <c r="B28" s="186"/>
      <c r="C28" s="186"/>
      <c r="D28" s="186"/>
      <c r="E28" s="49">
        <f>SUM(H21:H27)</f>
        <v>0</v>
      </c>
      <c r="F28" s="19" t="s">
        <v>101</v>
      </c>
      <c r="G28" s="20"/>
      <c r="H28" s="63"/>
      <c r="I28" s="214"/>
      <c r="J28" s="215"/>
    </row>
    <row r="29" spans="1:17" ht="21" customHeight="1" x14ac:dyDescent="0.35">
      <c r="A29" s="186" t="s">
        <v>55</v>
      </c>
      <c r="B29" s="186"/>
      <c r="C29" s="186"/>
      <c r="D29" s="186"/>
      <c r="E29" s="49">
        <f>SUM(H21:H27)</f>
        <v>0</v>
      </c>
      <c r="F29" s="19" t="s">
        <v>101</v>
      </c>
      <c r="G29" s="20"/>
      <c r="H29" s="63"/>
      <c r="I29" s="214"/>
      <c r="J29" s="215"/>
    </row>
    <row r="30" spans="1:17" ht="21" customHeight="1" x14ac:dyDescent="0.35">
      <c r="A30" s="186" t="s">
        <v>100</v>
      </c>
      <c r="B30" s="186"/>
      <c r="C30" s="186"/>
      <c r="D30" s="186"/>
      <c r="E30" s="49">
        <f>SUM(H21:H27)</f>
        <v>0</v>
      </c>
      <c r="F30" s="19" t="s">
        <v>101</v>
      </c>
      <c r="G30" s="20"/>
      <c r="H30" s="63"/>
      <c r="I30" s="214"/>
      <c r="J30" s="215"/>
    </row>
    <row r="31" spans="1:17" s="21" customFormat="1" ht="16.5" customHeight="1" x14ac:dyDescent="0.3">
      <c r="A31" s="22"/>
      <c r="B31" s="16"/>
      <c r="C31" s="17"/>
    </row>
    <row r="32" spans="1:17" ht="21" customHeight="1" x14ac:dyDescent="0.4">
      <c r="A32" s="154" t="s">
        <v>112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ht="30" customHeight="1" x14ac:dyDescent="0.3">
      <c r="A33" s="209" t="s">
        <v>52</v>
      </c>
      <c r="B33" s="209"/>
      <c r="C33" s="210" t="s">
        <v>51</v>
      </c>
      <c r="D33" s="210"/>
      <c r="E33" s="210"/>
      <c r="F33" s="210"/>
      <c r="G33" s="209" t="s">
        <v>1</v>
      </c>
      <c r="H33" s="209"/>
      <c r="J33" s="209" t="s">
        <v>52</v>
      </c>
      <c r="K33" s="209"/>
      <c r="L33" s="210" t="s">
        <v>51</v>
      </c>
      <c r="M33" s="210"/>
      <c r="N33" s="210"/>
      <c r="O33" s="210"/>
      <c r="P33" s="209" t="s">
        <v>1</v>
      </c>
      <c r="Q33" s="209"/>
    </row>
    <row r="34" spans="1:17" ht="18.75" customHeight="1" x14ac:dyDescent="0.3">
      <c r="A34" s="155" t="s">
        <v>24</v>
      </c>
      <c r="B34" s="156"/>
      <c r="C34" s="216" t="s">
        <v>15</v>
      </c>
      <c r="D34" s="216"/>
      <c r="E34" s="216"/>
      <c r="F34" s="216"/>
      <c r="G34" s="199">
        <f>ROUNDUP(J9,0)</f>
        <v>0</v>
      </c>
      <c r="H34" s="199"/>
      <c r="J34" s="155" t="s">
        <v>22</v>
      </c>
      <c r="K34" s="156"/>
      <c r="L34" s="216" t="s">
        <v>35</v>
      </c>
      <c r="M34" s="216"/>
      <c r="N34" s="216"/>
      <c r="O34" s="216"/>
      <c r="P34" s="126">
        <f>ROUNDUP(J9,0)</f>
        <v>0</v>
      </c>
      <c r="Q34" s="127"/>
    </row>
    <row r="35" spans="1:17" ht="18.75" customHeight="1" x14ac:dyDescent="0.3">
      <c r="A35" s="157"/>
      <c r="B35" s="158"/>
      <c r="C35" s="216" t="s">
        <v>29</v>
      </c>
      <c r="D35" s="216"/>
      <c r="E35" s="216"/>
      <c r="F35" s="216"/>
      <c r="G35" s="199">
        <f>ROUNDUP(K9,0)</f>
        <v>0</v>
      </c>
      <c r="H35" s="199"/>
      <c r="J35" s="157"/>
      <c r="K35" s="158"/>
      <c r="L35" s="216" t="s">
        <v>36</v>
      </c>
      <c r="M35" s="216"/>
      <c r="N35" s="216"/>
      <c r="O35" s="216"/>
      <c r="P35" s="126">
        <f>ROUNDUP(K9,0)</f>
        <v>0</v>
      </c>
      <c r="Q35" s="127"/>
    </row>
    <row r="36" spans="1:17" ht="18.75" customHeight="1" x14ac:dyDescent="0.3">
      <c r="A36" s="157"/>
      <c r="B36" s="158"/>
      <c r="C36" s="216" t="s">
        <v>3</v>
      </c>
      <c r="D36" s="216"/>
      <c r="E36" s="216"/>
      <c r="F36" s="216"/>
      <c r="G36" s="199">
        <f>ROUNDUP(L9,0)</f>
        <v>0</v>
      </c>
      <c r="H36" s="199"/>
      <c r="J36" s="157"/>
      <c r="K36" s="158"/>
      <c r="L36" s="216" t="s">
        <v>37</v>
      </c>
      <c r="M36" s="216"/>
      <c r="N36" s="216"/>
      <c r="O36" s="216"/>
      <c r="P36" s="126">
        <f>ROUNDUP(L9,0)</f>
        <v>0</v>
      </c>
      <c r="Q36" s="127"/>
    </row>
    <row r="37" spans="1:17" ht="18.75" customHeight="1" x14ac:dyDescent="0.3">
      <c r="A37" s="157"/>
      <c r="B37" s="158"/>
      <c r="C37" s="216" t="s">
        <v>4</v>
      </c>
      <c r="D37" s="216"/>
      <c r="E37" s="216"/>
      <c r="F37" s="216"/>
      <c r="G37" s="199">
        <f>ROUNDUP(M9,0)</f>
        <v>0</v>
      </c>
      <c r="H37" s="199"/>
      <c r="J37" s="157"/>
      <c r="K37" s="158"/>
      <c r="L37" s="216" t="s">
        <v>38</v>
      </c>
      <c r="M37" s="216"/>
      <c r="N37" s="216"/>
      <c r="O37" s="216"/>
      <c r="P37" s="126">
        <f>ROUNDUP(M9,0)</f>
        <v>0</v>
      </c>
      <c r="Q37" s="127"/>
    </row>
    <row r="38" spans="1:17" ht="18.75" customHeight="1" x14ac:dyDescent="0.3">
      <c r="A38" s="157"/>
      <c r="B38" s="158"/>
      <c r="C38" s="216" t="s">
        <v>5</v>
      </c>
      <c r="D38" s="216"/>
      <c r="E38" s="216"/>
      <c r="F38" s="216"/>
      <c r="G38" s="199">
        <f>ROUNDUP(N9,0)</f>
        <v>0</v>
      </c>
      <c r="H38" s="199"/>
      <c r="J38" s="157"/>
      <c r="K38" s="158"/>
      <c r="L38" s="216" t="s">
        <v>39</v>
      </c>
      <c r="M38" s="216"/>
      <c r="N38" s="216"/>
      <c r="O38" s="216"/>
      <c r="P38" s="126">
        <f>ROUNDUP(N9,0)</f>
        <v>0</v>
      </c>
      <c r="Q38" s="127"/>
    </row>
    <row r="39" spans="1:17" ht="18.75" customHeight="1" x14ac:dyDescent="0.3">
      <c r="A39" s="157"/>
      <c r="B39" s="158"/>
      <c r="C39" s="216" t="s">
        <v>6</v>
      </c>
      <c r="D39" s="216"/>
      <c r="E39" s="216"/>
      <c r="F39" s="216"/>
      <c r="G39" s="199">
        <f>ROUNDUP(O9,0)</f>
        <v>0</v>
      </c>
      <c r="H39" s="199"/>
      <c r="J39" s="157"/>
      <c r="K39" s="158"/>
      <c r="L39" s="216" t="s">
        <v>40</v>
      </c>
      <c r="M39" s="216"/>
      <c r="N39" s="216"/>
      <c r="O39" s="216"/>
      <c r="P39" s="126">
        <f>ROUNDUP(O9,0)</f>
        <v>0</v>
      </c>
      <c r="Q39" s="127"/>
    </row>
    <row r="40" spans="1:17" ht="18.75" customHeight="1" x14ac:dyDescent="0.3">
      <c r="A40" s="157"/>
      <c r="B40" s="158"/>
      <c r="C40" s="217" t="s">
        <v>66</v>
      </c>
      <c r="D40" s="217"/>
      <c r="E40" s="217"/>
      <c r="F40" s="217"/>
      <c r="G40" s="218">
        <f>ROUNDUP(Q11,0)</f>
        <v>0</v>
      </c>
      <c r="H40" s="218"/>
      <c r="J40" s="157"/>
      <c r="K40" s="158"/>
      <c r="L40" s="217" t="s">
        <v>57</v>
      </c>
      <c r="M40" s="217"/>
      <c r="N40" s="217"/>
      <c r="O40" s="217"/>
      <c r="P40" s="131">
        <f>ROUNDUP(Q11,0)</f>
        <v>0</v>
      </c>
      <c r="Q40" s="132"/>
    </row>
    <row r="41" spans="1:17" ht="18.75" customHeight="1" x14ac:dyDescent="0.3">
      <c r="A41" s="157"/>
      <c r="B41" s="158"/>
      <c r="C41" s="216" t="s">
        <v>113</v>
      </c>
      <c r="D41" s="216"/>
      <c r="E41" s="216"/>
      <c r="F41" s="216"/>
      <c r="G41" s="131">
        <f>ROUNDUP(Q11,0)</f>
        <v>0</v>
      </c>
      <c r="H41" s="132"/>
      <c r="J41" s="157"/>
      <c r="K41" s="158"/>
      <c r="L41" s="217" t="s">
        <v>41</v>
      </c>
      <c r="M41" s="217"/>
      <c r="N41" s="217"/>
      <c r="O41" s="217"/>
      <c r="P41" s="131">
        <f>ROUNDUP(Q11,0)</f>
        <v>0</v>
      </c>
      <c r="Q41" s="132"/>
    </row>
    <row r="42" spans="1:17" ht="18.75" customHeight="1" x14ac:dyDescent="0.3">
      <c r="A42" s="159"/>
      <c r="B42" s="160"/>
      <c r="C42" s="216" t="s">
        <v>56</v>
      </c>
      <c r="D42" s="216"/>
      <c r="E42" s="216"/>
      <c r="F42" s="216"/>
      <c r="G42" s="199">
        <f>ROUNDUP(Q10,0)</f>
        <v>0</v>
      </c>
      <c r="H42" s="199"/>
      <c r="J42" s="159"/>
      <c r="K42" s="160"/>
      <c r="L42" s="164" t="s">
        <v>20</v>
      </c>
      <c r="M42" s="165"/>
      <c r="N42" s="165"/>
      <c r="O42" s="166"/>
      <c r="P42" s="131">
        <f>ROUNDUP(Q11,0)</f>
        <v>0</v>
      </c>
      <c r="Q42" s="132"/>
    </row>
    <row r="43" spans="1:17" s="9" customFormat="1" ht="21" customHeight="1" x14ac:dyDescent="0.3">
      <c r="A43" s="219" t="s">
        <v>30</v>
      </c>
      <c r="B43" s="220"/>
      <c r="C43" s="220"/>
      <c r="D43" s="220"/>
      <c r="E43" s="220"/>
      <c r="F43" s="221"/>
      <c r="G43" s="222">
        <f>SUM(G34:H42)</f>
        <v>0</v>
      </c>
      <c r="H43" s="223"/>
      <c r="J43" s="219" t="s">
        <v>30</v>
      </c>
      <c r="K43" s="220"/>
      <c r="L43" s="220"/>
      <c r="M43" s="220"/>
      <c r="N43" s="220"/>
      <c r="O43" s="221"/>
      <c r="P43" s="222">
        <f>SUM(P34:Q42)</f>
        <v>0</v>
      </c>
      <c r="Q43" s="223"/>
    </row>
    <row r="44" spans="1:17" ht="12" customHeight="1" x14ac:dyDescent="0.3"/>
    <row r="45" spans="1:17" ht="30" customHeight="1" x14ac:dyDescent="0.3">
      <c r="A45" s="209" t="s">
        <v>52</v>
      </c>
      <c r="B45" s="209"/>
      <c r="C45" s="210" t="s">
        <v>51</v>
      </c>
      <c r="D45" s="210"/>
      <c r="E45" s="210"/>
      <c r="F45" s="210"/>
      <c r="G45" s="209" t="s">
        <v>1</v>
      </c>
      <c r="H45" s="209"/>
      <c r="J45" s="209" t="s">
        <v>52</v>
      </c>
      <c r="K45" s="209"/>
      <c r="L45" s="210" t="s">
        <v>51</v>
      </c>
      <c r="M45" s="210"/>
      <c r="N45" s="210"/>
      <c r="O45" s="210"/>
      <c r="P45" s="209" t="s">
        <v>1</v>
      </c>
      <c r="Q45" s="209"/>
    </row>
    <row r="46" spans="1:17" ht="21" customHeight="1" x14ac:dyDescent="0.3">
      <c r="A46" s="224" t="s">
        <v>12</v>
      </c>
      <c r="B46" s="224"/>
      <c r="C46" s="180" t="s">
        <v>13</v>
      </c>
      <c r="D46" s="181"/>
      <c r="E46" s="181"/>
      <c r="F46" s="182"/>
      <c r="G46" s="199">
        <f>ROUNDUP(J9,0)</f>
        <v>0</v>
      </c>
      <c r="H46" s="199"/>
      <c r="J46" s="200" t="s">
        <v>21</v>
      </c>
      <c r="K46" s="200"/>
      <c r="L46" s="216" t="s">
        <v>108</v>
      </c>
      <c r="M46" s="216"/>
      <c r="N46" s="216"/>
      <c r="O46" s="216"/>
      <c r="P46" s="199">
        <f>ROUNDUP(J9,0)</f>
        <v>0</v>
      </c>
      <c r="Q46" s="199"/>
    </row>
    <row r="47" spans="1:17" ht="21" customHeight="1" x14ac:dyDescent="0.3">
      <c r="A47" s="224"/>
      <c r="B47" s="224"/>
      <c r="C47" s="180" t="s">
        <v>14</v>
      </c>
      <c r="D47" s="181"/>
      <c r="E47" s="181"/>
      <c r="F47" s="182"/>
      <c r="G47" s="199">
        <f>ROUNDUP(K9,0)</f>
        <v>0</v>
      </c>
      <c r="H47" s="199"/>
      <c r="J47" s="200"/>
      <c r="K47" s="200"/>
      <c r="L47" s="216" t="s">
        <v>109</v>
      </c>
      <c r="M47" s="216"/>
      <c r="N47" s="216"/>
      <c r="O47" s="216"/>
      <c r="P47" s="199">
        <f>ROUNDUP(K9,0)</f>
        <v>0</v>
      </c>
      <c r="Q47" s="199"/>
    </row>
    <row r="48" spans="1:17" ht="21" customHeight="1" x14ac:dyDescent="0.3">
      <c r="A48" s="224"/>
      <c r="B48" s="224"/>
      <c r="C48" s="180" t="s">
        <v>16</v>
      </c>
      <c r="D48" s="181"/>
      <c r="E48" s="181"/>
      <c r="F48" s="182"/>
      <c r="G48" s="199">
        <f>ROUNDUP(L9,0)</f>
        <v>0</v>
      </c>
      <c r="H48" s="199"/>
      <c r="J48" s="200"/>
      <c r="K48" s="200"/>
      <c r="L48" s="216" t="s">
        <v>27</v>
      </c>
      <c r="M48" s="216"/>
      <c r="N48" s="216"/>
      <c r="O48" s="216"/>
      <c r="P48" s="199">
        <f>ROUNDUP(L9,0)</f>
        <v>0</v>
      </c>
      <c r="Q48" s="199"/>
    </row>
    <row r="49" spans="1:17" ht="21" customHeight="1" x14ac:dyDescent="0.3">
      <c r="A49" s="224"/>
      <c r="B49" s="224"/>
      <c r="C49" s="180" t="s">
        <v>17</v>
      </c>
      <c r="D49" s="181"/>
      <c r="E49" s="181"/>
      <c r="F49" s="182"/>
      <c r="G49" s="199">
        <f>ROUNDUP(M9,0)</f>
        <v>0</v>
      </c>
      <c r="H49" s="199"/>
      <c r="J49" s="200"/>
      <c r="K49" s="200"/>
      <c r="L49" s="216" t="s">
        <v>28</v>
      </c>
      <c r="M49" s="216"/>
      <c r="N49" s="216"/>
      <c r="O49" s="216"/>
      <c r="P49" s="199">
        <f>ROUNDUP(L9,0)</f>
        <v>0</v>
      </c>
      <c r="Q49" s="199"/>
    </row>
    <row r="50" spans="1:17" ht="21" customHeight="1" x14ac:dyDescent="0.3">
      <c r="A50" s="224"/>
      <c r="B50" s="224"/>
      <c r="C50" s="180" t="s">
        <v>18</v>
      </c>
      <c r="D50" s="181"/>
      <c r="E50" s="181"/>
      <c r="F50" s="182"/>
      <c r="G50" s="199">
        <f>ROUNDUP(N9,0)</f>
        <v>0</v>
      </c>
      <c r="H50" s="199"/>
      <c r="J50" s="200"/>
      <c r="K50" s="200"/>
      <c r="L50" s="216" t="s">
        <v>25</v>
      </c>
      <c r="M50" s="216"/>
      <c r="N50" s="216"/>
      <c r="O50" s="216"/>
      <c r="P50" s="199">
        <f>ROUNDUP(M9,0)</f>
        <v>0</v>
      </c>
      <c r="Q50" s="199"/>
    </row>
    <row r="51" spans="1:17" ht="21" customHeight="1" x14ac:dyDescent="0.3">
      <c r="A51" s="224"/>
      <c r="B51" s="224"/>
      <c r="C51" s="183" t="s">
        <v>19</v>
      </c>
      <c r="D51" s="184"/>
      <c r="E51" s="184"/>
      <c r="F51" s="185"/>
      <c r="G51" s="218">
        <f>ROUNDUP(Q11,0)</f>
        <v>0</v>
      </c>
      <c r="H51" s="218"/>
      <c r="J51" s="200"/>
      <c r="K51" s="200"/>
      <c r="L51" s="216" t="s">
        <v>26</v>
      </c>
      <c r="M51" s="216"/>
      <c r="N51" s="216"/>
      <c r="O51" s="216"/>
      <c r="P51" s="199">
        <f>ROUNDUP(O9,0)</f>
        <v>0</v>
      </c>
      <c r="Q51" s="199"/>
    </row>
    <row r="52" spans="1:17" ht="21" customHeight="1" x14ac:dyDescent="0.3">
      <c r="A52" s="224"/>
      <c r="B52" s="224"/>
      <c r="C52" s="183" t="s">
        <v>20</v>
      </c>
      <c r="D52" s="184"/>
      <c r="E52" s="184"/>
      <c r="F52" s="185"/>
      <c r="G52" s="218">
        <f>ROUNDUP(Q11,0)</f>
        <v>0</v>
      </c>
      <c r="H52" s="218"/>
      <c r="J52" s="200"/>
      <c r="K52" s="200"/>
      <c r="L52" s="217" t="s">
        <v>33</v>
      </c>
      <c r="M52" s="217"/>
      <c r="N52" s="217"/>
      <c r="O52" s="217"/>
      <c r="P52" s="218">
        <f>ROUNDUP(Q11,0)</f>
        <v>0</v>
      </c>
      <c r="Q52" s="218"/>
    </row>
    <row r="53" spans="1:17" ht="21" customHeight="1" x14ac:dyDescent="0.3">
      <c r="A53" s="224"/>
      <c r="B53" s="224"/>
      <c r="C53" s="149"/>
      <c r="D53" s="150"/>
      <c r="E53" s="150"/>
      <c r="F53" s="151"/>
      <c r="G53" s="186"/>
      <c r="H53" s="186"/>
      <c r="J53" s="200"/>
      <c r="K53" s="200"/>
      <c r="L53" s="217" t="s">
        <v>34</v>
      </c>
      <c r="M53" s="217"/>
      <c r="N53" s="217"/>
      <c r="O53" s="217"/>
      <c r="P53" s="218">
        <f>ROUNDUP(G10,0)</f>
        <v>0</v>
      </c>
      <c r="Q53" s="218"/>
    </row>
    <row r="54" spans="1:17" ht="21" customHeight="1" x14ac:dyDescent="0.3">
      <c r="A54" s="225" t="s">
        <v>30</v>
      </c>
      <c r="B54" s="225"/>
      <c r="C54" s="225"/>
      <c r="D54" s="225"/>
      <c r="E54" s="225"/>
      <c r="F54" s="225"/>
      <c r="G54" s="225">
        <f>SUM(G46:H53)</f>
        <v>0</v>
      </c>
      <c r="H54" s="225"/>
      <c r="J54" s="225" t="s">
        <v>30</v>
      </c>
      <c r="K54" s="225"/>
      <c r="L54" s="225"/>
      <c r="M54" s="225"/>
      <c r="N54" s="225"/>
      <c r="O54" s="225"/>
      <c r="P54" s="226">
        <f>SUM(P46:Q53)</f>
        <v>0</v>
      </c>
      <c r="Q54" s="226"/>
    </row>
    <row r="55" spans="1:17" ht="11.25" customHeight="1" x14ac:dyDescent="0.3"/>
    <row r="56" spans="1:17" ht="30" customHeight="1" x14ac:dyDescent="0.3">
      <c r="A56" s="209" t="s">
        <v>52</v>
      </c>
      <c r="B56" s="209"/>
      <c r="C56" s="210" t="s">
        <v>51</v>
      </c>
      <c r="D56" s="210"/>
      <c r="E56" s="210"/>
      <c r="F56" s="210"/>
      <c r="G56" s="209" t="s">
        <v>1</v>
      </c>
      <c r="H56" s="209"/>
      <c r="J56" s="209" t="s">
        <v>52</v>
      </c>
      <c r="K56" s="209"/>
      <c r="L56" s="210" t="s">
        <v>51</v>
      </c>
      <c r="M56" s="210"/>
      <c r="N56" s="210"/>
      <c r="O56" s="210"/>
      <c r="P56" s="209" t="s">
        <v>1</v>
      </c>
      <c r="Q56" s="209"/>
    </row>
    <row r="57" spans="1:17" ht="21" customHeight="1" x14ac:dyDescent="0.3">
      <c r="A57" s="200" t="s">
        <v>23</v>
      </c>
      <c r="B57" s="200"/>
      <c r="C57" s="123" t="s">
        <v>43</v>
      </c>
      <c r="D57" s="124"/>
      <c r="E57" s="124"/>
      <c r="F57" s="125"/>
      <c r="G57" s="199">
        <f>ROUNDUP(J9,0)</f>
        <v>0</v>
      </c>
      <c r="H57" s="199"/>
      <c r="J57" s="200" t="s">
        <v>59</v>
      </c>
      <c r="K57" s="200"/>
      <c r="L57" s="216" t="s">
        <v>47</v>
      </c>
      <c r="M57" s="216"/>
      <c r="N57" s="216"/>
      <c r="O57" s="216"/>
      <c r="P57" s="199">
        <f>ROUNDUP(J9,0)</f>
        <v>0</v>
      </c>
      <c r="Q57" s="199"/>
    </row>
    <row r="58" spans="1:17" ht="21" customHeight="1" x14ac:dyDescent="0.3">
      <c r="A58" s="200"/>
      <c r="B58" s="200"/>
      <c r="C58" s="123" t="s">
        <v>44</v>
      </c>
      <c r="D58" s="124"/>
      <c r="E58" s="124"/>
      <c r="F58" s="125"/>
      <c r="G58" s="199">
        <f>ROUNDUP(K9,0)</f>
        <v>0</v>
      </c>
      <c r="H58" s="199"/>
      <c r="J58" s="200"/>
      <c r="K58" s="200"/>
      <c r="L58" s="216" t="s">
        <v>48</v>
      </c>
      <c r="M58" s="216"/>
      <c r="N58" s="216"/>
      <c r="O58" s="216"/>
      <c r="P58" s="199">
        <f>ROUNDUP(K9,0)</f>
        <v>0</v>
      </c>
      <c r="Q58" s="199"/>
    </row>
    <row r="59" spans="1:17" ht="21" customHeight="1" x14ac:dyDescent="0.3">
      <c r="A59" s="200"/>
      <c r="B59" s="200"/>
      <c r="C59" s="123" t="s">
        <v>45</v>
      </c>
      <c r="D59" s="124"/>
      <c r="E59" s="124"/>
      <c r="F59" s="125"/>
      <c r="G59" s="199">
        <f>ROUNDUP(K9,0)</f>
        <v>0</v>
      </c>
      <c r="H59" s="199"/>
      <c r="J59" s="200"/>
      <c r="K59" s="200"/>
      <c r="L59" s="216" t="s">
        <v>49</v>
      </c>
      <c r="M59" s="216"/>
      <c r="N59" s="216"/>
      <c r="O59" s="216"/>
      <c r="P59" s="199">
        <f>ROUNDUP(J9,0)</f>
        <v>0</v>
      </c>
      <c r="Q59" s="199"/>
    </row>
    <row r="60" spans="1:17" ht="21" customHeight="1" x14ac:dyDescent="0.3">
      <c r="A60" s="200"/>
      <c r="B60" s="200"/>
      <c r="C60" s="123" t="s">
        <v>46</v>
      </c>
      <c r="D60" s="124"/>
      <c r="E60" s="124"/>
      <c r="F60" s="125"/>
      <c r="G60" s="199">
        <f>ROUNDUP(K9,0)</f>
        <v>0</v>
      </c>
      <c r="H60" s="199"/>
      <c r="J60" s="200"/>
      <c r="K60" s="200"/>
      <c r="L60" s="216" t="s">
        <v>50</v>
      </c>
      <c r="M60" s="216"/>
      <c r="N60" s="216"/>
      <c r="O60" s="216"/>
      <c r="P60" s="199">
        <f>ROUNDUP(K9,0)</f>
        <v>0</v>
      </c>
      <c r="Q60" s="199"/>
    </row>
    <row r="61" spans="1:17" ht="21" customHeight="1" x14ac:dyDescent="0.3">
      <c r="A61" s="200"/>
      <c r="B61" s="200"/>
      <c r="C61" s="128" t="s">
        <v>42</v>
      </c>
      <c r="D61" s="129"/>
      <c r="E61" s="129"/>
      <c r="F61" s="130"/>
      <c r="G61" s="218">
        <f>ROUNDUP(L9,0)</f>
        <v>0</v>
      </c>
      <c r="H61" s="218"/>
      <c r="J61" s="200"/>
      <c r="K61" s="200"/>
      <c r="L61" s="217" t="s">
        <v>67</v>
      </c>
      <c r="M61" s="217"/>
      <c r="N61" s="217"/>
      <c r="O61" s="217"/>
      <c r="P61" s="218">
        <f>ROUNDUP(E12,0)</f>
        <v>0</v>
      </c>
      <c r="Q61" s="218"/>
    </row>
    <row r="62" spans="1:17" ht="21" customHeight="1" x14ac:dyDescent="0.3">
      <c r="A62" s="200"/>
      <c r="B62" s="200"/>
      <c r="C62" s="128" t="s">
        <v>58</v>
      </c>
      <c r="D62" s="129"/>
      <c r="E62" s="129"/>
      <c r="F62" s="130"/>
      <c r="G62" s="218">
        <f>ROUNDUP(E11,0)</f>
        <v>0</v>
      </c>
      <c r="H62" s="218"/>
      <c r="J62" s="200"/>
      <c r="K62" s="200"/>
      <c r="L62" s="217" t="s">
        <v>73</v>
      </c>
      <c r="M62" s="217"/>
      <c r="N62" s="217"/>
      <c r="O62" s="217"/>
      <c r="P62" s="218">
        <f>ROUNDUP(K12,0)</f>
        <v>0</v>
      </c>
      <c r="Q62" s="218"/>
    </row>
    <row r="63" spans="1:17" s="9" customFormat="1" ht="21" customHeight="1" x14ac:dyDescent="0.3">
      <c r="A63" s="175" t="s">
        <v>30</v>
      </c>
      <c r="B63" s="175"/>
      <c r="C63" s="175"/>
      <c r="D63" s="175"/>
      <c r="E63" s="175"/>
      <c r="F63" s="175"/>
      <c r="G63" s="233">
        <f>SUM(G57:H62)</f>
        <v>0</v>
      </c>
      <c r="H63" s="233"/>
      <c r="J63" s="175" t="s">
        <v>30</v>
      </c>
      <c r="K63" s="175"/>
      <c r="L63" s="175"/>
      <c r="M63" s="175"/>
      <c r="N63" s="175"/>
      <c r="O63" s="175"/>
      <c r="P63" s="233">
        <f>SUM(P57:Q62)</f>
        <v>0</v>
      </c>
      <c r="Q63" s="233"/>
    </row>
    <row r="64" spans="1:17" ht="12" customHeight="1" x14ac:dyDescent="0.3"/>
    <row r="65" spans="1:17" ht="30" customHeight="1" x14ac:dyDescent="0.3">
      <c r="A65" s="209" t="s">
        <v>52</v>
      </c>
      <c r="B65" s="209"/>
      <c r="C65" s="210" t="s">
        <v>51</v>
      </c>
      <c r="D65" s="210"/>
      <c r="E65" s="210"/>
      <c r="F65" s="210"/>
      <c r="G65" s="209" t="s">
        <v>1</v>
      </c>
      <c r="H65" s="209"/>
      <c r="J65" s="209" t="s">
        <v>52</v>
      </c>
      <c r="K65" s="209"/>
      <c r="L65" s="210" t="s">
        <v>51</v>
      </c>
      <c r="M65" s="210"/>
      <c r="N65" s="210"/>
      <c r="O65" s="210"/>
      <c r="P65" s="209" t="s">
        <v>1</v>
      </c>
      <c r="Q65" s="209"/>
    </row>
    <row r="66" spans="1:17" ht="21" customHeight="1" x14ac:dyDescent="0.3">
      <c r="A66" s="234" t="s">
        <v>31</v>
      </c>
      <c r="B66" s="234"/>
      <c r="C66" s="189" t="s">
        <v>74</v>
      </c>
      <c r="D66" s="190"/>
      <c r="E66" s="190"/>
      <c r="F66" s="191"/>
      <c r="G66" s="235">
        <v>0</v>
      </c>
      <c r="H66" s="236"/>
      <c r="J66" s="200" t="s">
        <v>60</v>
      </c>
      <c r="K66" s="200"/>
      <c r="L66" s="227" t="s">
        <v>61</v>
      </c>
      <c r="M66" s="227"/>
      <c r="N66" s="227"/>
      <c r="O66" s="227"/>
      <c r="P66" s="228">
        <f>ROUNDUP(G14,0)</f>
        <v>0</v>
      </c>
      <c r="Q66" s="228"/>
    </row>
    <row r="67" spans="1:17" ht="21" customHeight="1" x14ac:dyDescent="0.3">
      <c r="A67" s="234"/>
      <c r="B67" s="234"/>
      <c r="C67" s="229" t="s">
        <v>75</v>
      </c>
      <c r="D67" s="229"/>
      <c r="E67" s="229"/>
      <c r="F67" s="229"/>
      <c r="G67" s="230">
        <v>0</v>
      </c>
      <c r="H67" s="230"/>
      <c r="J67" s="200"/>
      <c r="K67" s="200"/>
      <c r="L67" s="227"/>
      <c r="M67" s="227"/>
      <c r="N67" s="227"/>
      <c r="O67" s="227"/>
      <c r="P67" s="228"/>
      <c r="Q67" s="228"/>
    </row>
    <row r="68" spans="1:17" ht="21" customHeight="1" x14ac:dyDescent="0.3">
      <c r="A68" s="234"/>
      <c r="B68" s="234"/>
      <c r="C68" s="231"/>
      <c r="D68" s="231"/>
      <c r="E68" s="231"/>
      <c r="F68" s="231"/>
      <c r="G68" s="232"/>
      <c r="H68" s="232"/>
      <c r="J68" s="200"/>
      <c r="K68" s="200"/>
      <c r="L68" s="104" t="s">
        <v>62</v>
      </c>
      <c r="M68" s="105"/>
      <c r="N68" s="105"/>
      <c r="O68" s="106"/>
      <c r="P68" s="110">
        <f>ROUNDUP(G14,0)</f>
        <v>0</v>
      </c>
      <c r="Q68" s="111"/>
    </row>
    <row r="69" spans="1:17" ht="21" customHeight="1" x14ac:dyDescent="0.3">
      <c r="A69" s="234"/>
      <c r="B69" s="234"/>
      <c r="C69" s="231"/>
      <c r="D69" s="231"/>
      <c r="E69" s="231"/>
      <c r="F69" s="231"/>
      <c r="G69" s="232"/>
      <c r="H69" s="232"/>
      <c r="J69" s="200"/>
      <c r="K69" s="200"/>
      <c r="L69" s="107"/>
      <c r="M69" s="108"/>
      <c r="N69" s="108"/>
      <c r="O69" s="109"/>
      <c r="P69" s="112"/>
      <c r="Q69" s="113"/>
    </row>
    <row r="70" spans="1:17" ht="21" customHeight="1" x14ac:dyDescent="0.3">
      <c r="A70" s="234"/>
      <c r="B70" s="234"/>
      <c r="C70" s="83"/>
      <c r="D70" s="84"/>
      <c r="E70" s="84"/>
      <c r="F70" s="85"/>
      <c r="G70" s="86"/>
      <c r="H70" s="87"/>
      <c r="J70" s="200"/>
      <c r="K70" s="200"/>
      <c r="L70" s="114" t="s">
        <v>80</v>
      </c>
      <c r="M70" s="115"/>
      <c r="N70" s="115"/>
      <c r="O70" s="116"/>
      <c r="P70" s="98">
        <v>0</v>
      </c>
      <c r="Q70" s="99"/>
    </row>
    <row r="71" spans="1:17" ht="21" customHeight="1" x14ac:dyDescent="0.3">
      <c r="A71" s="234"/>
      <c r="B71" s="234"/>
      <c r="C71" s="83"/>
      <c r="D71" s="84"/>
      <c r="E71" s="84"/>
      <c r="F71" s="85"/>
      <c r="G71" s="86"/>
      <c r="H71" s="87"/>
      <c r="J71" s="200"/>
      <c r="K71" s="200"/>
      <c r="L71" s="117"/>
      <c r="M71" s="118"/>
      <c r="N71" s="118"/>
      <c r="O71" s="119"/>
      <c r="P71" s="100"/>
      <c r="Q71" s="101"/>
    </row>
    <row r="72" spans="1:17" ht="21" customHeight="1" x14ac:dyDescent="0.3">
      <c r="A72" s="234"/>
      <c r="B72" s="234"/>
      <c r="C72" s="83"/>
      <c r="D72" s="84"/>
      <c r="E72" s="84"/>
      <c r="F72" s="85"/>
      <c r="G72" s="86"/>
      <c r="H72" s="87"/>
      <c r="J72" s="200"/>
      <c r="K72" s="200"/>
      <c r="L72" s="120"/>
      <c r="M72" s="121"/>
      <c r="N72" s="121"/>
      <c r="O72" s="122"/>
      <c r="P72" s="102"/>
      <c r="Q72" s="103"/>
    </row>
    <row r="73" spans="1:17" s="9" customFormat="1" ht="21" customHeight="1" x14ac:dyDescent="0.3">
      <c r="A73" s="175" t="s">
        <v>30</v>
      </c>
      <c r="B73" s="175"/>
      <c r="C73" s="175"/>
      <c r="D73" s="175"/>
      <c r="E73" s="175"/>
      <c r="F73" s="175"/>
      <c r="G73" s="233">
        <f>SUM(G66:H72)</f>
        <v>0</v>
      </c>
      <c r="H73" s="175"/>
      <c r="J73" s="175" t="s">
        <v>30</v>
      </c>
      <c r="K73" s="175"/>
      <c r="L73" s="175"/>
      <c r="M73" s="175"/>
      <c r="N73" s="175"/>
      <c r="O73" s="175"/>
      <c r="P73" s="233">
        <f>SUM(P66:Q72)</f>
        <v>0</v>
      </c>
      <c r="Q73" s="175"/>
    </row>
    <row r="74" spans="1:17" s="45" customFormat="1" ht="13.5" customHeight="1" x14ac:dyDescent="0.3">
      <c r="A74" s="42"/>
      <c r="B74" s="42"/>
      <c r="C74" s="42"/>
      <c r="D74" s="42"/>
      <c r="E74" s="42"/>
      <c r="F74" s="42"/>
      <c r="G74" s="43"/>
      <c r="H74" s="44"/>
      <c r="J74" s="208" t="s">
        <v>84</v>
      </c>
      <c r="K74" s="208"/>
      <c r="L74" s="208"/>
      <c r="M74" s="208"/>
      <c r="N74" s="208"/>
      <c r="O74" s="208"/>
      <c r="P74" s="208"/>
      <c r="Q74" s="208"/>
    </row>
    <row r="75" spans="1:17" ht="3.75" customHeight="1" x14ac:dyDescent="0.3"/>
    <row r="76" spans="1:17" ht="30" hidden="1" customHeight="1" x14ac:dyDescent="0.3">
      <c r="A76" s="209" t="s">
        <v>52</v>
      </c>
      <c r="B76" s="209"/>
      <c r="C76" s="210" t="s">
        <v>51</v>
      </c>
      <c r="D76" s="210"/>
      <c r="E76" s="210"/>
      <c r="F76" s="210"/>
      <c r="G76" s="209" t="s">
        <v>1</v>
      </c>
      <c r="H76" s="209"/>
      <c r="J76"/>
      <c r="K76"/>
      <c r="L76"/>
      <c r="M76"/>
      <c r="N76"/>
      <c r="O76"/>
      <c r="P76"/>
      <c r="Q76"/>
    </row>
    <row r="77" spans="1:17" ht="21" hidden="1" customHeight="1" x14ac:dyDescent="0.3">
      <c r="A77" s="234" t="s">
        <v>32</v>
      </c>
      <c r="B77" s="234"/>
      <c r="C77" s="189" t="s">
        <v>63</v>
      </c>
      <c r="D77" s="190"/>
      <c r="E77" s="190"/>
      <c r="F77" s="191"/>
      <c r="G77" s="195">
        <v>0</v>
      </c>
      <c r="H77" s="196"/>
      <c r="J77"/>
      <c r="K77"/>
      <c r="L77"/>
      <c r="M77"/>
      <c r="N77"/>
      <c r="O77"/>
      <c r="P77"/>
      <c r="Q77"/>
    </row>
    <row r="78" spans="1:17" ht="13.5" hidden="1" customHeight="1" x14ac:dyDescent="0.3">
      <c r="A78" s="234"/>
      <c r="B78" s="234"/>
      <c r="C78" s="192"/>
      <c r="D78" s="193"/>
      <c r="E78" s="193"/>
      <c r="F78" s="194"/>
      <c r="G78" s="197"/>
      <c r="H78" s="198"/>
      <c r="J78"/>
      <c r="K78"/>
      <c r="L78"/>
      <c r="M78"/>
      <c r="N78"/>
      <c r="O78"/>
      <c r="P78"/>
      <c r="Q78"/>
    </row>
    <row r="79" spans="1:17" s="9" customFormat="1" ht="21" hidden="1" customHeight="1" x14ac:dyDescent="0.3">
      <c r="A79" s="210" t="s">
        <v>30</v>
      </c>
      <c r="B79" s="210"/>
      <c r="C79" s="210"/>
      <c r="D79" s="210"/>
      <c r="E79" s="210"/>
      <c r="F79" s="210"/>
      <c r="G79" s="241">
        <f>SUM(G77)</f>
        <v>0</v>
      </c>
      <c r="H79" s="241"/>
      <c r="J79" s="3"/>
      <c r="K79" s="3"/>
      <c r="L79" s="3"/>
      <c r="M79" s="3"/>
      <c r="N79" s="3"/>
      <c r="O79" s="3"/>
      <c r="P79" s="3"/>
      <c r="Q79" s="3"/>
    </row>
    <row r="80" spans="1:17" ht="21" hidden="1" customHeight="1" x14ac:dyDescent="0.3"/>
    <row r="81" spans="1:17" ht="30" customHeight="1" x14ac:dyDescent="0.3">
      <c r="A81" s="209" t="s">
        <v>52</v>
      </c>
      <c r="B81" s="209"/>
      <c r="C81" s="210" t="s">
        <v>51</v>
      </c>
      <c r="D81" s="210"/>
      <c r="E81" s="210"/>
      <c r="F81" s="210"/>
      <c r="G81" s="211" t="s">
        <v>99</v>
      </c>
      <c r="H81" s="211"/>
      <c r="J81"/>
      <c r="K81"/>
      <c r="L81"/>
      <c r="M81"/>
      <c r="N81"/>
      <c r="O81"/>
      <c r="P81"/>
      <c r="Q81"/>
    </row>
    <row r="82" spans="1:17" s="9" customFormat="1" ht="21" customHeight="1" x14ac:dyDescent="0.3">
      <c r="A82" s="200" t="s">
        <v>85</v>
      </c>
      <c r="B82" s="200"/>
      <c r="C82" s="242" t="s">
        <v>87</v>
      </c>
      <c r="D82" s="243"/>
      <c r="E82" s="243"/>
      <c r="F82" s="244"/>
      <c r="G82" s="245" t="str">
        <f>$G$16</f>
        <v>0.5</v>
      </c>
      <c r="H82" s="245"/>
      <c r="J82" s="3"/>
      <c r="K82" s="3"/>
      <c r="L82" s="3"/>
      <c r="M82" s="3"/>
      <c r="N82" s="3"/>
      <c r="O82" s="3"/>
      <c r="P82" s="3"/>
      <c r="Q82" s="3"/>
    </row>
    <row r="83" spans="1:17" s="9" customFormat="1" ht="34.5" customHeight="1" x14ac:dyDescent="0.3">
      <c r="A83" s="200"/>
      <c r="B83" s="200"/>
      <c r="C83" s="246" t="s">
        <v>88</v>
      </c>
      <c r="D83" s="247"/>
      <c r="E83" s="247"/>
      <c r="F83" s="248"/>
      <c r="G83" s="245" t="str">
        <f t="shared" ref="G83" si="1">$G$17</f>
        <v>0.5</v>
      </c>
      <c r="H83" s="245"/>
      <c r="J83" s="3"/>
      <c r="K83" s="3"/>
      <c r="L83" s="3"/>
      <c r="M83" s="3"/>
      <c r="N83" s="3"/>
      <c r="O83" s="3"/>
      <c r="P83" s="3"/>
      <c r="Q83" s="3"/>
    </row>
    <row r="84" spans="1:17" s="9" customFormat="1" ht="26.25" customHeight="1" x14ac:dyDescent="0.3">
      <c r="A84" s="200"/>
      <c r="B84" s="200"/>
      <c r="C84" s="237" t="s">
        <v>89</v>
      </c>
      <c r="D84" s="238"/>
      <c r="E84" s="238"/>
      <c r="F84" s="239"/>
      <c r="G84" s="240">
        <v>2</v>
      </c>
      <c r="H84" s="240"/>
    </row>
  </sheetData>
  <mergeCells count="214">
    <mergeCell ref="C84:F84"/>
    <mergeCell ref="G84:H84"/>
    <mergeCell ref="A79:F79"/>
    <mergeCell ref="G79:H79"/>
    <mergeCell ref="A81:B81"/>
    <mergeCell ref="C81:F81"/>
    <mergeCell ref="G81:H81"/>
    <mergeCell ref="A82:B84"/>
    <mergeCell ref="C82:F82"/>
    <mergeCell ref="G82:H82"/>
    <mergeCell ref="C83:F83"/>
    <mergeCell ref="G83:H83"/>
    <mergeCell ref="A57:B62"/>
    <mergeCell ref="C57:F57"/>
    <mergeCell ref="G57:H57"/>
    <mergeCell ref="J74:Q74"/>
    <mergeCell ref="A76:B76"/>
    <mergeCell ref="C76:F76"/>
    <mergeCell ref="G76:H76"/>
    <mergeCell ref="A77:B78"/>
    <mergeCell ref="C77:F78"/>
    <mergeCell ref="G77:H78"/>
    <mergeCell ref="C72:F72"/>
    <mergeCell ref="G72:H72"/>
    <mergeCell ref="A73:F73"/>
    <mergeCell ref="G73:H73"/>
    <mergeCell ref="J73:O73"/>
    <mergeCell ref="P73:Q73"/>
    <mergeCell ref="A66:B72"/>
    <mergeCell ref="C66:F66"/>
    <mergeCell ref="G66:H66"/>
    <mergeCell ref="L68:O69"/>
    <mergeCell ref="P68:Q69"/>
    <mergeCell ref="C69:F69"/>
    <mergeCell ref="G69:H69"/>
    <mergeCell ref="C70:F70"/>
    <mergeCell ref="A63:F63"/>
    <mergeCell ref="G63:H63"/>
    <mergeCell ref="J63:O63"/>
    <mergeCell ref="P63:Q63"/>
    <mergeCell ref="A65:B65"/>
    <mergeCell ref="C65:F65"/>
    <mergeCell ref="G65:H65"/>
    <mergeCell ref="J65:K65"/>
    <mergeCell ref="L65:O65"/>
    <mergeCell ref="P65:Q65"/>
    <mergeCell ref="C71:F71"/>
    <mergeCell ref="G71:H71"/>
    <mergeCell ref="J66:K72"/>
    <mergeCell ref="L66:O67"/>
    <mergeCell ref="P66:Q67"/>
    <mergeCell ref="C67:F67"/>
    <mergeCell ref="G67:H67"/>
    <mergeCell ref="C68:F68"/>
    <mergeCell ref="G68:H68"/>
    <mergeCell ref="G70:H70"/>
    <mergeCell ref="L70:O72"/>
    <mergeCell ref="P70:Q72"/>
    <mergeCell ref="A54:F54"/>
    <mergeCell ref="G54:H54"/>
    <mergeCell ref="J54:O54"/>
    <mergeCell ref="P54:Q54"/>
    <mergeCell ref="A56:B56"/>
    <mergeCell ref="C56:F56"/>
    <mergeCell ref="G56:H56"/>
    <mergeCell ref="J56:K56"/>
    <mergeCell ref="L56:O56"/>
    <mergeCell ref="P56:Q56"/>
    <mergeCell ref="J57:K62"/>
    <mergeCell ref="L57:O57"/>
    <mergeCell ref="P57:Q57"/>
    <mergeCell ref="C58:F58"/>
    <mergeCell ref="G58:H58"/>
    <mergeCell ref="L58:O58"/>
    <mergeCell ref="P58:Q58"/>
    <mergeCell ref="C61:F61"/>
    <mergeCell ref="G61:H61"/>
    <mergeCell ref="L61:O61"/>
    <mergeCell ref="P61:Q61"/>
    <mergeCell ref="C62:F62"/>
    <mergeCell ref="G62:H62"/>
    <mergeCell ref="L62:O62"/>
    <mergeCell ref="P62:Q62"/>
    <mergeCell ref="C59:F59"/>
    <mergeCell ref="G59:H59"/>
    <mergeCell ref="L59:O59"/>
    <mergeCell ref="P59:Q59"/>
    <mergeCell ref="C60:F60"/>
    <mergeCell ref="G60:H60"/>
    <mergeCell ref="L60:O60"/>
    <mergeCell ref="P60:Q60"/>
    <mergeCell ref="L53:O53"/>
    <mergeCell ref="P53:Q53"/>
    <mergeCell ref="C50:F50"/>
    <mergeCell ref="G50:H50"/>
    <mergeCell ref="L50:O50"/>
    <mergeCell ref="P50:Q50"/>
    <mergeCell ref="C51:F51"/>
    <mergeCell ref="G51:H51"/>
    <mergeCell ref="L51:O51"/>
    <mergeCell ref="P51:Q51"/>
    <mergeCell ref="C48:F48"/>
    <mergeCell ref="G48:H48"/>
    <mergeCell ref="L48:O48"/>
    <mergeCell ref="P48:Q48"/>
    <mergeCell ref="C49:F49"/>
    <mergeCell ref="G49:H49"/>
    <mergeCell ref="L49:O49"/>
    <mergeCell ref="P49:Q49"/>
    <mergeCell ref="A46:B53"/>
    <mergeCell ref="C46:F46"/>
    <mergeCell ref="G46:H46"/>
    <mergeCell ref="J46:K53"/>
    <mergeCell ref="L46:O46"/>
    <mergeCell ref="P46:Q46"/>
    <mergeCell ref="C47:F47"/>
    <mergeCell ref="G47:H47"/>
    <mergeCell ref="L47:O47"/>
    <mergeCell ref="P47:Q47"/>
    <mergeCell ref="C52:F52"/>
    <mergeCell ref="G52:H52"/>
    <mergeCell ref="L52:O52"/>
    <mergeCell ref="P52:Q52"/>
    <mergeCell ref="C53:F53"/>
    <mergeCell ref="G53:H53"/>
    <mergeCell ref="A45:B45"/>
    <mergeCell ref="C45:F45"/>
    <mergeCell ref="G45:H45"/>
    <mergeCell ref="J45:K45"/>
    <mergeCell ref="L45:O45"/>
    <mergeCell ref="P45:Q45"/>
    <mergeCell ref="C42:F42"/>
    <mergeCell ref="L42:O42"/>
    <mergeCell ref="P42:Q42"/>
    <mergeCell ref="A43:F43"/>
    <mergeCell ref="G43:H43"/>
    <mergeCell ref="J43:O43"/>
    <mergeCell ref="P43:Q43"/>
    <mergeCell ref="L41:O41"/>
    <mergeCell ref="P41:Q41"/>
    <mergeCell ref="C38:F38"/>
    <mergeCell ref="G38:H38"/>
    <mergeCell ref="L38:O38"/>
    <mergeCell ref="P38:Q38"/>
    <mergeCell ref="C39:F39"/>
    <mergeCell ref="G39:H39"/>
    <mergeCell ref="L39:O39"/>
    <mergeCell ref="P39:Q39"/>
    <mergeCell ref="G41:H41"/>
    <mergeCell ref="C36:F36"/>
    <mergeCell ref="G36:H36"/>
    <mergeCell ref="L36:O36"/>
    <mergeCell ref="P36:Q36"/>
    <mergeCell ref="C37:F37"/>
    <mergeCell ref="G37:H37"/>
    <mergeCell ref="L37:O37"/>
    <mergeCell ref="P37:Q37"/>
    <mergeCell ref="A34:B42"/>
    <mergeCell ref="C34:F34"/>
    <mergeCell ref="G34:H34"/>
    <mergeCell ref="J34:K42"/>
    <mergeCell ref="L34:O34"/>
    <mergeCell ref="P34:Q34"/>
    <mergeCell ref="C35:F35"/>
    <mergeCell ref="G35:H35"/>
    <mergeCell ref="L35:O35"/>
    <mergeCell ref="P35:Q35"/>
    <mergeCell ref="C40:F40"/>
    <mergeCell ref="G40:H40"/>
    <mergeCell ref="L40:O40"/>
    <mergeCell ref="P40:Q40"/>
    <mergeCell ref="C41:F41"/>
    <mergeCell ref="G42:H42"/>
    <mergeCell ref="A30:D30"/>
    <mergeCell ref="I30:J30"/>
    <mergeCell ref="A32:Q32"/>
    <mergeCell ref="A33:B33"/>
    <mergeCell ref="C33:F33"/>
    <mergeCell ref="G33:H33"/>
    <mergeCell ref="J33:K33"/>
    <mergeCell ref="L33:O33"/>
    <mergeCell ref="P33:Q33"/>
    <mergeCell ref="A27:D27"/>
    <mergeCell ref="I27:J27"/>
    <mergeCell ref="A28:D28"/>
    <mergeCell ref="I28:J28"/>
    <mergeCell ref="A29:D29"/>
    <mergeCell ref="I29:J29"/>
    <mergeCell ref="A24:D24"/>
    <mergeCell ref="I24:J24"/>
    <mergeCell ref="A25:D25"/>
    <mergeCell ref="I25:J25"/>
    <mergeCell ref="A26:D26"/>
    <mergeCell ref="I26:J26"/>
    <mergeCell ref="A22:D22"/>
    <mergeCell ref="I22:J22"/>
    <mergeCell ref="A23:D23"/>
    <mergeCell ref="I23:J23"/>
    <mergeCell ref="O10:P10"/>
    <mergeCell ref="C15:D15"/>
    <mergeCell ref="A19:J19"/>
    <mergeCell ref="A20:D20"/>
    <mergeCell ref="E20:G20"/>
    <mergeCell ref="H20:J20"/>
    <mergeCell ref="A1:Q1"/>
    <mergeCell ref="A2:Q2"/>
    <mergeCell ref="A5:Q5"/>
    <mergeCell ref="A7:B7"/>
    <mergeCell ref="P7:Q7"/>
    <mergeCell ref="A8:B8"/>
    <mergeCell ref="P8:Q8"/>
    <mergeCell ref="A21:D21"/>
    <mergeCell ref="I21:J21"/>
    <mergeCell ref="A3:Q3"/>
  </mergeCells>
  <printOptions horizontalCentered="1"/>
  <pageMargins left="0.35" right="0.35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5"/>
  <sheetViews>
    <sheetView zoomScale="85" zoomScaleNormal="85" workbookViewId="0">
      <selection activeCell="P8" sqref="P8:Q8"/>
    </sheetView>
  </sheetViews>
  <sheetFormatPr defaultColWidth="5.33203125" defaultRowHeight="21" customHeight="1" x14ac:dyDescent="0.3"/>
  <cols>
    <col min="1" max="2" width="6.109375" style="5" customWidth="1"/>
    <col min="3" max="4" width="5.44140625" style="5" customWidth="1"/>
    <col min="5" max="7" width="5.6640625" style="5" customWidth="1"/>
    <col min="8" max="9" width="5.44140625" style="5" customWidth="1"/>
    <col min="10" max="10" width="5.6640625" style="5" customWidth="1"/>
    <col min="11" max="11" width="7.109375" style="5" customWidth="1"/>
    <col min="12" max="14" width="5.109375" style="5" customWidth="1"/>
    <col min="15" max="16" width="4.88671875" style="5" customWidth="1"/>
    <col min="17" max="17" width="7.5546875" style="5" bestFit="1" customWidth="1"/>
    <col min="18" max="16384" width="5.33203125" style="5"/>
  </cols>
  <sheetData>
    <row r="1" spans="1:17" ht="21" customHeight="1" x14ac:dyDescent="0.45">
      <c r="A1" s="167" t="s">
        <v>124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21" customHeight="1" x14ac:dyDescent="0.45">
      <c r="A2" s="167" t="s">
        <v>125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21" customHeight="1" x14ac:dyDescent="0.45">
      <c r="A3" s="179" t="s">
        <v>126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71.25" customHeight="1" x14ac:dyDescent="0.3">
      <c r="A5" s="168" t="s">
        <v>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s="1" customFormat="1" ht="24" customHeight="1" x14ac:dyDescent="0.4">
      <c r="A6" s="46" t="s">
        <v>9</v>
      </c>
    </row>
    <row r="7" spans="1:17" s="2" customFormat="1" ht="21" customHeight="1" x14ac:dyDescent="0.3">
      <c r="A7" s="169"/>
      <c r="B7" s="170"/>
      <c r="C7" s="6" t="s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169" t="s">
        <v>8</v>
      </c>
      <c r="Q7" s="170"/>
    </row>
    <row r="8" spans="1:17" s="9" customFormat="1" ht="28.5" customHeight="1" x14ac:dyDescent="0.3">
      <c r="A8" s="173" t="s">
        <v>7</v>
      </c>
      <c r="B8" s="174"/>
      <c r="C8" s="7"/>
      <c r="D8" s="7"/>
      <c r="E8" s="8"/>
      <c r="F8" s="8"/>
      <c r="G8" s="8"/>
      <c r="H8" s="8"/>
      <c r="I8" s="8"/>
      <c r="J8" s="65"/>
      <c r="K8" s="65"/>
      <c r="L8" s="65"/>
      <c r="M8" s="65"/>
      <c r="N8" s="65"/>
      <c r="O8" s="65"/>
      <c r="P8" s="171">
        <f>SUM(C8:O8)</f>
        <v>0</v>
      </c>
      <c r="Q8" s="172"/>
    </row>
    <row r="9" spans="1:17" s="14" customFormat="1" ht="28.5" hidden="1" customHeight="1" x14ac:dyDescent="0.3">
      <c r="A9" s="10"/>
      <c r="B9" s="10"/>
      <c r="C9" s="11">
        <f>PRODUCT(C8/20)</f>
        <v>0</v>
      </c>
      <c r="D9" s="11">
        <f>PRODUCT(D8/25)</f>
        <v>0</v>
      </c>
      <c r="E9" s="12">
        <f>PRODUCT(E8/25)</f>
        <v>0</v>
      </c>
      <c r="F9" s="12">
        <f>PRODUCT(F8/25)</f>
        <v>0</v>
      </c>
      <c r="G9" s="12">
        <f>PRODUCT(G8/28)</f>
        <v>0</v>
      </c>
      <c r="H9" s="12">
        <f>PRODUCT(H8/28)</f>
        <v>0</v>
      </c>
      <c r="I9" s="12">
        <f>PRODUCT(I8/28)</f>
        <v>0</v>
      </c>
      <c r="J9" s="12">
        <f t="shared" ref="J9:O9" si="0">PRODUCT(J8/30)</f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3"/>
      <c r="Q9" s="13"/>
    </row>
    <row r="10" spans="1:17" s="14" customFormat="1" ht="16.5" hidden="1" customHeight="1" x14ac:dyDescent="0.3">
      <c r="A10" s="26" t="s">
        <v>69</v>
      </c>
      <c r="B10" s="10"/>
      <c r="C10" s="11"/>
      <c r="D10" s="32"/>
      <c r="F10" s="14">
        <f>SUM(N8:O8)</f>
        <v>0</v>
      </c>
      <c r="G10" s="12">
        <f>SUM(F10/4/30)</f>
        <v>0</v>
      </c>
      <c r="H10" s="12"/>
      <c r="I10" s="12"/>
      <c r="J10" s="27"/>
      <c r="K10" s="12"/>
      <c r="L10" s="26" t="s">
        <v>64</v>
      </c>
      <c r="M10" s="12"/>
      <c r="N10" s="27">
        <f>MAX(L8:O8)</f>
        <v>0</v>
      </c>
      <c r="O10" s="176" t="s">
        <v>65</v>
      </c>
      <c r="P10" s="176"/>
      <c r="Q10" s="29">
        <f>SUM(N10/30)</f>
        <v>0</v>
      </c>
    </row>
    <row r="11" spans="1:17" s="14" customFormat="1" ht="16.5" hidden="1" customHeight="1" x14ac:dyDescent="0.3">
      <c r="A11" s="33" t="s">
        <v>70</v>
      </c>
      <c r="B11" s="10"/>
      <c r="C11" s="11"/>
      <c r="D11" s="34">
        <f>PRODUCT(M8,0.25)</f>
        <v>0</v>
      </c>
      <c r="E11" s="12">
        <f>SUM(D11/30)</f>
        <v>0</v>
      </c>
      <c r="F11" s="12"/>
      <c r="G11" s="12"/>
      <c r="H11" s="12"/>
      <c r="I11" s="12"/>
      <c r="J11" s="12"/>
      <c r="K11" s="12"/>
      <c r="L11" s="26" t="s">
        <v>68</v>
      </c>
      <c r="M11" s="12"/>
      <c r="N11" s="27"/>
      <c r="O11" s="48"/>
      <c r="P11" s="48"/>
      <c r="Q11" s="29">
        <f>SUM(O8*0.25/30)</f>
        <v>0</v>
      </c>
    </row>
    <row r="12" spans="1:17" s="14" customFormat="1" ht="16.5" hidden="1" customHeight="1" x14ac:dyDescent="0.3">
      <c r="A12" s="33" t="s">
        <v>71</v>
      </c>
      <c r="B12" s="10"/>
      <c r="C12" s="35">
        <f>MAX(L8:O8)</f>
        <v>0</v>
      </c>
      <c r="D12" s="34">
        <f>SUM(C12/2)</f>
        <v>0</v>
      </c>
      <c r="E12" s="12">
        <f>SUM(D12/30)</f>
        <v>0</v>
      </c>
      <c r="F12" s="12"/>
      <c r="G12" s="12"/>
      <c r="H12" s="26" t="s">
        <v>72</v>
      </c>
      <c r="I12" s="12"/>
      <c r="J12" s="36">
        <f>MAX(L8:O8)</f>
        <v>0</v>
      </c>
      <c r="K12" s="12">
        <f>SUM(J12/30)</f>
        <v>0</v>
      </c>
      <c r="L12" s="26" t="s">
        <v>115</v>
      </c>
      <c r="M12" s="12"/>
      <c r="N12" s="27"/>
      <c r="O12" s="12">
        <f>PRODUCT(Q10,2)</f>
        <v>0</v>
      </c>
      <c r="P12" s="48"/>
      <c r="Q12" s="64"/>
    </row>
    <row r="13" spans="1:17" s="14" customFormat="1" ht="16.5" hidden="1" customHeight="1" x14ac:dyDescent="0.3">
      <c r="A13" s="33" t="s">
        <v>76</v>
      </c>
      <c r="B13" s="10"/>
      <c r="C13" s="35"/>
      <c r="D13" s="37" t="s">
        <v>77</v>
      </c>
      <c r="E13" s="12"/>
      <c r="F13" s="27">
        <f>MAX(L8:O8)</f>
        <v>0</v>
      </c>
      <c r="G13" s="26" t="s">
        <v>78</v>
      </c>
      <c r="H13" s="26"/>
      <c r="I13" s="12">
        <f>SUM(F13/4)</f>
        <v>0</v>
      </c>
      <c r="J13" s="38" t="s">
        <v>79</v>
      </c>
      <c r="K13" s="12">
        <f>SUM(I13/30)</f>
        <v>0</v>
      </c>
      <c r="L13" s="26" t="s">
        <v>116</v>
      </c>
      <c r="M13" s="12"/>
      <c r="N13" s="27" t="s">
        <v>117</v>
      </c>
      <c r="O13" s="48">
        <f>PRODUCT(Q10,1.5)</f>
        <v>0</v>
      </c>
      <c r="P13" s="48"/>
      <c r="Q13" s="29"/>
    </row>
    <row r="14" spans="1:17" s="14" customFormat="1" ht="18.75" hidden="1" customHeight="1" x14ac:dyDescent="0.3">
      <c r="A14" s="33" t="s">
        <v>81</v>
      </c>
      <c r="B14" s="10"/>
      <c r="C14" s="35">
        <f>SUM(J8:K8)</f>
        <v>0</v>
      </c>
      <c r="D14" s="40" t="s">
        <v>82</v>
      </c>
      <c r="E14" s="12">
        <f>SUM(C14/2)</f>
        <v>0</v>
      </c>
      <c r="F14" s="41" t="s">
        <v>83</v>
      </c>
      <c r="G14" s="26">
        <f>SUM(E14/25)</f>
        <v>0</v>
      </c>
      <c r="H14" s="26"/>
      <c r="I14" s="12"/>
      <c r="J14" s="38"/>
      <c r="K14" s="12"/>
      <c r="L14" s="26"/>
      <c r="M14" s="12"/>
      <c r="N14" s="27"/>
      <c r="O14" s="48"/>
      <c r="P14" s="48"/>
      <c r="Q14" s="29"/>
    </row>
    <row r="15" spans="1:17" s="14" customFormat="1" ht="18.75" hidden="1" customHeight="1" x14ac:dyDescent="0.3">
      <c r="A15" s="33" t="s">
        <v>95</v>
      </c>
      <c r="B15" s="10"/>
      <c r="C15" s="177">
        <f>SUM(P8/450)</f>
        <v>0</v>
      </c>
      <c r="D15" s="177"/>
      <c r="E15" s="12"/>
      <c r="F15" s="41"/>
      <c r="G15" s="26"/>
      <c r="H15" s="26"/>
      <c r="I15" s="12"/>
      <c r="J15" s="38"/>
      <c r="K15" s="12"/>
      <c r="L15" s="26" t="s">
        <v>119</v>
      </c>
      <c r="M15" s="12"/>
      <c r="N15" s="27"/>
      <c r="O15" s="48">
        <f>PRODUCT(Q10,3.5)</f>
        <v>0</v>
      </c>
      <c r="P15" s="48"/>
      <c r="Q15" s="29"/>
    </row>
    <row r="16" spans="1:17" s="14" customFormat="1" ht="18.75" hidden="1" customHeight="1" x14ac:dyDescent="0.3">
      <c r="A16" s="33" t="s">
        <v>96</v>
      </c>
      <c r="B16" s="10"/>
      <c r="C16" s="54"/>
      <c r="D16" s="52"/>
      <c r="E16" s="27">
        <f>$P$8</f>
        <v>0</v>
      </c>
      <c r="F16" s="55"/>
      <c r="G16" s="56" t="str">
        <f>IF(E16&lt;300,"0.5",IF(E16&lt;500,"1.0","1.5"))</f>
        <v>0.5</v>
      </c>
      <c r="H16" s="26"/>
      <c r="I16" s="12"/>
      <c r="J16" s="38"/>
      <c r="K16" s="12"/>
      <c r="L16" s="26"/>
      <c r="M16" s="12"/>
      <c r="N16" s="27"/>
      <c r="O16" s="48"/>
      <c r="P16" s="48"/>
      <c r="Q16" s="29"/>
    </row>
    <row r="17" spans="1:17" s="14" customFormat="1" ht="18.75" hidden="1" customHeight="1" x14ac:dyDescent="0.3">
      <c r="A17" s="33" t="s">
        <v>98</v>
      </c>
      <c r="B17" s="10"/>
      <c r="C17" s="54"/>
      <c r="D17" s="52"/>
      <c r="E17" s="27">
        <f>$P$8</f>
        <v>0</v>
      </c>
      <c r="F17" s="55"/>
      <c r="G17" s="26" t="str">
        <f>IF(E17&lt;300,"0.5",IF(E17&lt;1499,"1.0","2.0"))</f>
        <v>0.5</v>
      </c>
      <c r="H17" s="26"/>
      <c r="I17" s="12"/>
      <c r="J17" s="38"/>
      <c r="K17" s="12"/>
      <c r="L17" s="26"/>
      <c r="M17" s="12"/>
      <c r="N17" s="27"/>
      <c r="O17" s="48"/>
      <c r="P17" s="48"/>
      <c r="Q17" s="29"/>
    </row>
    <row r="18" spans="1:17" ht="27" customHeight="1" x14ac:dyDescent="0.3">
      <c r="A18" s="15"/>
      <c r="B18" s="15"/>
      <c r="C18" s="15"/>
      <c r="D18" s="15"/>
    </row>
    <row r="19" spans="1:17" ht="21.75" hidden="1" customHeight="1" x14ac:dyDescent="0.3">
      <c r="A19" s="178" t="s">
        <v>106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57"/>
      <c r="L19" s="57"/>
      <c r="M19" s="57"/>
      <c r="N19" s="57"/>
      <c r="O19" s="57"/>
      <c r="P19" s="57"/>
      <c r="Q19" s="57"/>
    </row>
    <row r="20" spans="1:17" ht="35.25" hidden="1" customHeight="1" x14ac:dyDescent="0.3">
      <c r="A20" s="175" t="s">
        <v>53</v>
      </c>
      <c r="B20" s="175"/>
      <c r="C20" s="175"/>
      <c r="D20" s="175"/>
      <c r="E20" s="135" t="s">
        <v>2</v>
      </c>
      <c r="F20" s="136"/>
      <c r="G20" s="137"/>
      <c r="H20" s="135" t="s">
        <v>86</v>
      </c>
      <c r="I20" s="136"/>
      <c r="J20" s="137"/>
    </row>
    <row r="21" spans="1:17" ht="21" hidden="1" customHeight="1" x14ac:dyDescent="0.35">
      <c r="A21" s="186" t="s">
        <v>0</v>
      </c>
      <c r="B21" s="186"/>
      <c r="C21" s="186"/>
      <c r="D21" s="186"/>
      <c r="E21" s="23"/>
      <c r="F21" s="24"/>
      <c r="G21" s="25"/>
      <c r="H21" s="50">
        <f>ROUNDUP(C9,0)</f>
        <v>0</v>
      </c>
      <c r="I21" s="212" t="s">
        <v>11</v>
      </c>
      <c r="J21" s="213"/>
    </row>
    <row r="22" spans="1:17" ht="21" hidden="1" customHeight="1" x14ac:dyDescent="0.35">
      <c r="A22" s="186">
        <v>1</v>
      </c>
      <c r="B22" s="186"/>
      <c r="C22" s="186"/>
      <c r="D22" s="186"/>
      <c r="E22" s="23"/>
      <c r="F22" s="24"/>
      <c r="G22" s="25"/>
      <c r="H22" s="50">
        <f>ROUNDUP(D9,0)</f>
        <v>0</v>
      </c>
      <c r="I22" s="212" t="s">
        <v>11</v>
      </c>
      <c r="J22" s="213"/>
    </row>
    <row r="23" spans="1:17" ht="21" hidden="1" customHeight="1" x14ac:dyDescent="0.35">
      <c r="A23" s="186">
        <v>2</v>
      </c>
      <c r="B23" s="186"/>
      <c r="C23" s="186"/>
      <c r="D23" s="186"/>
      <c r="E23" s="23"/>
      <c r="F23" s="24"/>
      <c r="G23" s="25"/>
      <c r="H23" s="50">
        <f>ROUNDUP(E9,0)</f>
        <v>0</v>
      </c>
      <c r="I23" s="212" t="s">
        <v>11</v>
      </c>
      <c r="J23" s="213"/>
    </row>
    <row r="24" spans="1:17" ht="21" hidden="1" customHeight="1" x14ac:dyDescent="0.35">
      <c r="A24" s="186">
        <v>3</v>
      </c>
      <c r="B24" s="186"/>
      <c r="C24" s="186"/>
      <c r="D24" s="186"/>
      <c r="E24" s="23"/>
      <c r="F24" s="24"/>
      <c r="G24" s="25"/>
      <c r="H24" s="50">
        <f>ROUNDUP(F9,0)</f>
        <v>0</v>
      </c>
      <c r="I24" s="212" t="s">
        <v>11</v>
      </c>
      <c r="J24" s="213"/>
    </row>
    <row r="25" spans="1:17" ht="21" hidden="1" customHeight="1" x14ac:dyDescent="0.35">
      <c r="A25" s="186">
        <v>4</v>
      </c>
      <c r="B25" s="186"/>
      <c r="C25" s="186"/>
      <c r="D25" s="186"/>
      <c r="E25" s="23"/>
      <c r="F25" s="24"/>
      <c r="G25" s="25"/>
      <c r="H25" s="50">
        <f>ROUNDUP(G9,0)</f>
        <v>0</v>
      </c>
      <c r="I25" s="212" t="s">
        <v>11</v>
      </c>
      <c r="J25" s="213"/>
    </row>
    <row r="26" spans="1:17" ht="21" hidden="1" customHeight="1" x14ac:dyDescent="0.35">
      <c r="A26" s="186">
        <v>5</v>
      </c>
      <c r="B26" s="186"/>
      <c r="C26" s="186"/>
      <c r="D26" s="186"/>
      <c r="E26" s="23"/>
      <c r="F26" s="24"/>
      <c r="G26" s="25"/>
      <c r="H26" s="50">
        <f>ROUNDUP(H9,0)</f>
        <v>0</v>
      </c>
      <c r="I26" s="212" t="s">
        <v>11</v>
      </c>
      <c r="J26" s="213"/>
    </row>
    <row r="27" spans="1:17" ht="21" hidden="1" customHeight="1" x14ac:dyDescent="0.35">
      <c r="A27" s="186">
        <v>6</v>
      </c>
      <c r="B27" s="186"/>
      <c r="C27" s="186"/>
      <c r="D27" s="186"/>
      <c r="E27" s="23"/>
      <c r="F27" s="24"/>
      <c r="G27" s="25"/>
      <c r="H27" s="50">
        <f>ROUNDUP(I9,0)</f>
        <v>0</v>
      </c>
      <c r="I27" s="212" t="s">
        <v>11</v>
      </c>
      <c r="J27" s="213"/>
    </row>
    <row r="28" spans="1:17" ht="21" hidden="1" customHeight="1" x14ac:dyDescent="0.35">
      <c r="A28" s="186" t="s">
        <v>54</v>
      </c>
      <c r="B28" s="186"/>
      <c r="C28" s="186"/>
      <c r="D28" s="186"/>
      <c r="E28" s="49">
        <f>SUM(H21:H27)</f>
        <v>0</v>
      </c>
      <c r="F28" s="53" t="s">
        <v>101</v>
      </c>
      <c r="G28" s="20"/>
      <c r="H28" s="50">
        <f>PRODUCT(E28/30)</f>
        <v>0</v>
      </c>
      <c r="I28" s="212" t="s">
        <v>11</v>
      </c>
      <c r="J28" s="213"/>
    </row>
    <row r="29" spans="1:17" ht="21" hidden="1" customHeight="1" x14ac:dyDescent="0.35">
      <c r="A29" s="186" t="s">
        <v>55</v>
      </c>
      <c r="B29" s="186"/>
      <c r="C29" s="186"/>
      <c r="D29" s="186"/>
      <c r="E29" s="49">
        <f>SUM(H21:H27)</f>
        <v>0</v>
      </c>
      <c r="F29" s="53" t="s">
        <v>101</v>
      </c>
      <c r="G29" s="20"/>
      <c r="H29" s="50">
        <f t="shared" ref="H29:H30" si="1">PRODUCT(E29/30)</f>
        <v>0</v>
      </c>
      <c r="I29" s="212" t="s">
        <v>11</v>
      </c>
      <c r="J29" s="213"/>
    </row>
    <row r="30" spans="1:17" ht="21" hidden="1" customHeight="1" x14ac:dyDescent="0.35">
      <c r="A30" s="186" t="s">
        <v>100</v>
      </c>
      <c r="B30" s="186"/>
      <c r="C30" s="186"/>
      <c r="D30" s="186"/>
      <c r="E30" s="49">
        <f>SUM(H21:H27)</f>
        <v>0</v>
      </c>
      <c r="F30" s="53" t="s">
        <v>101</v>
      </c>
      <c r="G30" s="20"/>
      <c r="H30" s="50">
        <f t="shared" si="1"/>
        <v>0</v>
      </c>
      <c r="I30" s="212" t="s">
        <v>11</v>
      </c>
      <c r="J30" s="213"/>
    </row>
    <row r="31" spans="1:17" s="21" customFormat="1" ht="23.25" hidden="1" customHeight="1" x14ac:dyDescent="0.3">
      <c r="A31" s="22"/>
      <c r="B31" s="16"/>
      <c r="C31" s="17"/>
    </row>
    <row r="32" spans="1:17" ht="21" customHeight="1" x14ac:dyDescent="0.4">
      <c r="A32" s="154" t="s">
        <v>103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  <row r="33" spans="1:17" ht="30" customHeight="1" x14ac:dyDescent="0.3">
      <c r="A33" s="209" t="s">
        <v>52</v>
      </c>
      <c r="B33" s="209"/>
      <c r="C33" s="210" t="s">
        <v>51</v>
      </c>
      <c r="D33" s="210"/>
      <c r="E33" s="210"/>
      <c r="F33" s="210"/>
      <c r="G33" s="209" t="s">
        <v>1</v>
      </c>
      <c r="H33" s="209"/>
      <c r="J33" s="209" t="s">
        <v>52</v>
      </c>
      <c r="K33" s="209"/>
      <c r="L33" s="210" t="s">
        <v>51</v>
      </c>
      <c r="M33" s="210"/>
      <c r="N33" s="210"/>
      <c r="O33" s="210"/>
      <c r="P33" s="209" t="s">
        <v>1</v>
      </c>
      <c r="Q33" s="209"/>
    </row>
    <row r="34" spans="1:17" ht="18.75" customHeight="1" x14ac:dyDescent="0.3">
      <c r="A34" s="155" t="s">
        <v>24</v>
      </c>
      <c r="B34" s="156"/>
      <c r="C34" s="216" t="s">
        <v>15</v>
      </c>
      <c r="D34" s="216"/>
      <c r="E34" s="216"/>
      <c r="F34" s="216"/>
      <c r="G34" s="199">
        <f>ROUNDUP(J9,0)</f>
        <v>0</v>
      </c>
      <c r="H34" s="199"/>
      <c r="J34" s="155" t="s">
        <v>22</v>
      </c>
      <c r="K34" s="156"/>
      <c r="L34" s="216" t="s">
        <v>35</v>
      </c>
      <c r="M34" s="216"/>
      <c r="N34" s="216"/>
      <c r="O34" s="216"/>
      <c r="P34" s="126">
        <f>ROUNDUP(J9,0)</f>
        <v>0</v>
      </c>
      <c r="Q34" s="127"/>
    </row>
    <row r="35" spans="1:17" ht="18.75" customHeight="1" x14ac:dyDescent="0.3">
      <c r="A35" s="157"/>
      <c r="B35" s="158"/>
      <c r="C35" s="216" t="s">
        <v>29</v>
      </c>
      <c r="D35" s="216"/>
      <c r="E35" s="216"/>
      <c r="F35" s="216"/>
      <c r="G35" s="199">
        <f>ROUNDUP(K9,0)</f>
        <v>0</v>
      </c>
      <c r="H35" s="199"/>
      <c r="J35" s="157"/>
      <c r="K35" s="158"/>
      <c r="L35" s="216" t="s">
        <v>36</v>
      </c>
      <c r="M35" s="216"/>
      <c r="N35" s="216"/>
      <c r="O35" s="216"/>
      <c r="P35" s="126">
        <f>ROUNDUP(K9,0)</f>
        <v>0</v>
      </c>
      <c r="Q35" s="127"/>
    </row>
    <row r="36" spans="1:17" ht="18.75" customHeight="1" x14ac:dyDescent="0.3">
      <c r="A36" s="157"/>
      <c r="B36" s="158"/>
      <c r="C36" s="216" t="s">
        <v>3</v>
      </c>
      <c r="D36" s="216"/>
      <c r="E36" s="216"/>
      <c r="F36" s="216"/>
      <c r="G36" s="199">
        <f>ROUNDUP(L9,0)</f>
        <v>0</v>
      </c>
      <c r="H36" s="199"/>
      <c r="J36" s="157"/>
      <c r="K36" s="158"/>
      <c r="L36" s="216" t="s">
        <v>37</v>
      </c>
      <c r="M36" s="216"/>
      <c r="N36" s="216"/>
      <c r="O36" s="216"/>
      <c r="P36" s="126">
        <f>ROUNDUP(L9,0)</f>
        <v>0</v>
      </c>
      <c r="Q36" s="127"/>
    </row>
    <row r="37" spans="1:17" ht="18.75" customHeight="1" x14ac:dyDescent="0.3">
      <c r="A37" s="157"/>
      <c r="B37" s="158"/>
      <c r="C37" s="216" t="s">
        <v>4</v>
      </c>
      <c r="D37" s="216"/>
      <c r="E37" s="216"/>
      <c r="F37" s="216"/>
      <c r="G37" s="199">
        <f>ROUNDUP(M9,0)</f>
        <v>0</v>
      </c>
      <c r="H37" s="199"/>
      <c r="J37" s="157"/>
      <c r="K37" s="158"/>
      <c r="L37" s="216" t="s">
        <v>38</v>
      </c>
      <c r="M37" s="216"/>
      <c r="N37" s="216"/>
      <c r="O37" s="216"/>
      <c r="P37" s="126">
        <f>ROUNDUP(M9,0)</f>
        <v>0</v>
      </c>
      <c r="Q37" s="127"/>
    </row>
    <row r="38" spans="1:17" ht="18.75" customHeight="1" x14ac:dyDescent="0.3">
      <c r="A38" s="157"/>
      <c r="B38" s="158"/>
      <c r="C38" s="216" t="s">
        <v>5</v>
      </c>
      <c r="D38" s="216"/>
      <c r="E38" s="216"/>
      <c r="F38" s="216"/>
      <c r="G38" s="199">
        <f>ROUNDUP(N9,0)</f>
        <v>0</v>
      </c>
      <c r="H38" s="199"/>
      <c r="J38" s="157"/>
      <c r="K38" s="158"/>
      <c r="L38" s="216" t="s">
        <v>39</v>
      </c>
      <c r="M38" s="216"/>
      <c r="N38" s="216"/>
      <c r="O38" s="216"/>
      <c r="P38" s="126">
        <f>ROUNDUP(N9,0)</f>
        <v>0</v>
      </c>
      <c r="Q38" s="127"/>
    </row>
    <row r="39" spans="1:17" ht="18.75" customHeight="1" x14ac:dyDescent="0.3">
      <c r="A39" s="157"/>
      <c r="B39" s="158"/>
      <c r="C39" s="216" t="s">
        <v>6</v>
      </c>
      <c r="D39" s="216"/>
      <c r="E39" s="216"/>
      <c r="F39" s="216"/>
      <c r="G39" s="199">
        <f>ROUNDUP(O9,0)</f>
        <v>0</v>
      </c>
      <c r="H39" s="199"/>
      <c r="J39" s="157"/>
      <c r="K39" s="158"/>
      <c r="L39" s="216" t="s">
        <v>40</v>
      </c>
      <c r="M39" s="216"/>
      <c r="N39" s="216"/>
      <c r="O39" s="216"/>
      <c r="P39" s="126">
        <f>ROUNDUP(O9,0)</f>
        <v>0</v>
      </c>
      <c r="Q39" s="127"/>
    </row>
    <row r="40" spans="1:17" ht="18.75" customHeight="1" x14ac:dyDescent="0.3">
      <c r="A40" s="157"/>
      <c r="B40" s="158"/>
      <c r="C40" s="217" t="s">
        <v>66</v>
      </c>
      <c r="D40" s="217"/>
      <c r="E40" s="217"/>
      <c r="F40" s="217"/>
      <c r="G40" s="218">
        <f>ROUNDUP(Q11,0)</f>
        <v>0</v>
      </c>
      <c r="H40" s="218"/>
      <c r="J40" s="157"/>
      <c r="K40" s="158"/>
      <c r="L40" s="217" t="s">
        <v>57</v>
      </c>
      <c r="M40" s="217"/>
      <c r="N40" s="217"/>
      <c r="O40" s="217"/>
      <c r="P40" s="131">
        <f>ROUNDUP(Q11,0)</f>
        <v>0</v>
      </c>
      <c r="Q40" s="132"/>
    </row>
    <row r="41" spans="1:17" ht="18.75" customHeight="1" x14ac:dyDescent="0.3">
      <c r="A41" s="157"/>
      <c r="B41" s="158"/>
      <c r="C41" s="216" t="s">
        <v>113</v>
      </c>
      <c r="D41" s="216"/>
      <c r="E41" s="216"/>
      <c r="F41" s="216"/>
      <c r="G41" s="199">
        <f>ROUNDUP(Q11,0)</f>
        <v>0</v>
      </c>
      <c r="H41" s="199"/>
      <c r="J41" s="157"/>
      <c r="K41" s="158"/>
      <c r="L41" s="217" t="s">
        <v>41</v>
      </c>
      <c r="M41" s="217"/>
      <c r="N41" s="217"/>
      <c r="O41" s="217"/>
      <c r="P41" s="131">
        <f>ROUNDUP(Q11,0)</f>
        <v>0</v>
      </c>
      <c r="Q41" s="132"/>
    </row>
    <row r="42" spans="1:17" ht="18.75" customHeight="1" x14ac:dyDescent="0.35">
      <c r="A42" s="157"/>
      <c r="B42" s="158"/>
      <c r="C42" s="161" t="s">
        <v>114</v>
      </c>
      <c r="D42" s="162"/>
      <c r="E42" s="162"/>
      <c r="F42" s="163"/>
      <c r="G42" s="126">
        <f>ROUNDUP(O13,0)</f>
        <v>0</v>
      </c>
      <c r="H42" s="127"/>
      <c r="J42" s="157"/>
      <c r="K42" s="158"/>
      <c r="L42" s="164" t="s">
        <v>34</v>
      </c>
      <c r="M42" s="165"/>
      <c r="N42" s="165"/>
      <c r="O42" s="166"/>
      <c r="P42" s="131">
        <f>ROUNDUP(O12,0)</f>
        <v>0</v>
      </c>
      <c r="Q42" s="132"/>
    </row>
    <row r="43" spans="1:17" ht="18.75" customHeight="1" x14ac:dyDescent="0.3">
      <c r="A43" s="159"/>
      <c r="B43" s="160"/>
      <c r="C43" s="216" t="s">
        <v>56</v>
      </c>
      <c r="D43" s="216"/>
      <c r="E43" s="216"/>
      <c r="F43" s="216"/>
      <c r="G43" s="199">
        <f>ROUNDUP(Q11,0)</f>
        <v>0</v>
      </c>
      <c r="H43" s="199"/>
      <c r="J43" s="159"/>
      <c r="K43" s="160"/>
      <c r="L43" s="164"/>
      <c r="M43" s="165"/>
      <c r="N43" s="165"/>
      <c r="O43" s="166"/>
      <c r="P43" s="131">
        <f>ROUNDUP(Q11,0)</f>
        <v>0</v>
      </c>
      <c r="Q43" s="132"/>
    </row>
    <row r="44" spans="1:17" s="9" customFormat="1" ht="21" customHeight="1" x14ac:dyDescent="0.3">
      <c r="A44" s="219" t="s">
        <v>30</v>
      </c>
      <c r="B44" s="220"/>
      <c r="C44" s="220"/>
      <c r="D44" s="220"/>
      <c r="E44" s="220"/>
      <c r="F44" s="221"/>
      <c r="G44" s="222">
        <f>SUM(G34:H43)</f>
        <v>0</v>
      </c>
      <c r="H44" s="223"/>
      <c r="J44" s="219" t="s">
        <v>30</v>
      </c>
      <c r="K44" s="220"/>
      <c r="L44" s="220"/>
      <c r="M44" s="220"/>
      <c r="N44" s="220"/>
      <c r="O44" s="221"/>
      <c r="P44" s="222">
        <f>SUM(P34:Q43)</f>
        <v>0</v>
      </c>
      <c r="Q44" s="223"/>
    </row>
    <row r="45" spans="1:17" ht="12" customHeight="1" x14ac:dyDescent="0.3"/>
    <row r="46" spans="1:17" ht="30" customHeight="1" x14ac:dyDescent="0.3">
      <c r="A46" s="209" t="s">
        <v>52</v>
      </c>
      <c r="B46" s="209"/>
      <c r="C46" s="210" t="s">
        <v>51</v>
      </c>
      <c r="D46" s="210"/>
      <c r="E46" s="210"/>
      <c r="F46" s="210"/>
      <c r="G46" s="209" t="s">
        <v>1</v>
      </c>
      <c r="H46" s="209"/>
      <c r="J46" s="209" t="s">
        <v>52</v>
      </c>
      <c r="K46" s="209"/>
      <c r="L46" s="210" t="s">
        <v>51</v>
      </c>
      <c r="M46" s="210"/>
      <c r="N46" s="210"/>
      <c r="O46" s="210"/>
      <c r="P46" s="209" t="s">
        <v>1</v>
      </c>
      <c r="Q46" s="209"/>
    </row>
    <row r="47" spans="1:17" ht="21" customHeight="1" x14ac:dyDescent="0.3">
      <c r="A47" s="224" t="s">
        <v>12</v>
      </c>
      <c r="B47" s="224"/>
      <c r="C47" s="180" t="s">
        <v>13</v>
      </c>
      <c r="D47" s="181"/>
      <c r="E47" s="181"/>
      <c r="F47" s="182"/>
      <c r="G47" s="199">
        <f>ROUNDUP(J9,0)</f>
        <v>0</v>
      </c>
      <c r="H47" s="199"/>
      <c r="J47" s="200" t="s">
        <v>21</v>
      </c>
      <c r="K47" s="200"/>
      <c r="L47" s="216" t="s">
        <v>108</v>
      </c>
      <c r="M47" s="216"/>
      <c r="N47" s="216"/>
      <c r="O47" s="216"/>
      <c r="P47" s="199">
        <f>ROUNDUP(J9,0)</f>
        <v>0</v>
      </c>
      <c r="Q47" s="199"/>
    </row>
    <row r="48" spans="1:17" ht="21" customHeight="1" x14ac:dyDescent="0.3">
      <c r="A48" s="224"/>
      <c r="B48" s="224"/>
      <c r="C48" s="180" t="s">
        <v>14</v>
      </c>
      <c r="D48" s="181"/>
      <c r="E48" s="181"/>
      <c r="F48" s="182"/>
      <c r="G48" s="199">
        <f>ROUNDUP(K9,0)</f>
        <v>0</v>
      </c>
      <c r="H48" s="199"/>
      <c r="J48" s="200"/>
      <c r="K48" s="200"/>
      <c r="L48" s="216" t="s">
        <v>109</v>
      </c>
      <c r="M48" s="216"/>
      <c r="N48" s="216"/>
      <c r="O48" s="216"/>
      <c r="P48" s="199">
        <f>ROUNDUP(K9,0)</f>
        <v>0</v>
      </c>
      <c r="Q48" s="199"/>
    </row>
    <row r="49" spans="1:17" ht="21" customHeight="1" x14ac:dyDescent="0.3">
      <c r="A49" s="224"/>
      <c r="B49" s="224"/>
      <c r="C49" s="180" t="s">
        <v>16</v>
      </c>
      <c r="D49" s="181"/>
      <c r="E49" s="181"/>
      <c r="F49" s="182"/>
      <c r="G49" s="199">
        <f>ROUNDUP(L9,0)</f>
        <v>0</v>
      </c>
      <c r="H49" s="199"/>
      <c r="J49" s="200"/>
      <c r="K49" s="200"/>
      <c r="L49" s="216" t="s">
        <v>27</v>
      </c>
      <c r="M49" s="216"/>
      <c r="N49" s="216"/>
      <c r="O49" s="216"/>
      <c r="P49" s="199">
        <f>ROUNDUP(L9,0)</f>
        <v>0</v>
      </c>
      <c r="Q49" s="199"/>
    </row>
    <row r="50" spans="1:17" ht="21" customHeight="1" x14ac:dyDescent="0.3">
      <c r="A50" s="224"/>
      <c r="B50" s="224"/>
      <c r="C50" s="180" t="s">
        <v>17</v>
      </c>
      <c r="D50" s="181"/>
      <c r="E50" s="181"/>
      <c r="F50" s="182"/>
      <c r="G50" s="199">
        <f>ROUNDUP(M9,0)</f>
        <v>0</v>
      </c>
      <c r="H50" s="199"/>
      <c r="J50" s="200"/>
      <c r="K50" s="200"/>
      <c r="L50" s="216" t="s">
        <v>28</v>
      </c>
      <c r="M50" s="216"/>
      <c r="N50" s="216"/>
      <c r="O50" s="216"/>
      <c r="P50" s="199">
        <f>ROUNDUP(L9,0)</f>
        <v>0</v>
      </c>
      <c r="Q50" s="199"/>
    </row>
    <row r="51" spans="1:17" ht="21" customHeight="1" x14ac:dyDescent="0.3">
      <c r="A51" s="224"/>
      <c r="B51" s="224"/>
      <c r="C51" s="180" t="s">
        <v>18</v>
      </c>
      <c r="D51" s="181"/>
      <c r="E51" s="181"/>
      <c r="F51" s="182"/>
      <c r="G51" s="199">
        <f>ROUNDUP(N9,0)</f>
        <v>0</v>
      </c>
      <c r="H51" s="199"/>
      <c r="J51" s="200"/>
      <c r="K51" s="200"/>
      <c r="L51" s="216" t="s">
        <v>25</v>
      </c>
      <c r="M51" s="216"/>
      <c r="N51" s="216"/>
      <c r="O51" s="216"/>
      <c r="P51" s="199">
        <f>ROUNDUP(M9,0)</f>
        <v>0</v>
      </c>
      <c r="Q51" s="199"/>
    </row>
    <row r="52" spans="1:17" ht="21" customHeight="1" x14ac:dyDescent="0.3">
      <c r="A52" s="224"/>
      <c r="B52" s="224"/>
      <c r="C52" s="183" t="s">
        <v>19</v>
      </c>
      <c r="D52" s="184"/>
      <c r="E52" s="184"/>
      <c r="F52" s="185"/>
      <c r="G52" s="218">
        <f>ROUNDUP(Q11,0)</f>
        <v>0</v>
      </c>
      <c r="H52" s="218"/>
      <c r="J52" s="200"/>
      <c r="K52" s="200"/>
      <c r="L52" s="216" t="s">
        <v>26</v>
      </c>
      <c r="M52" s="216"/>
      <c r="N52" s="216"/>
      <c r="O52" s="216"/>
      <c r="P52" s="199">
        <f>ROUNDUP(O9,0)</f>
        <v>0</v>
      </c>
      <c r="Q52" s="199"/>
    </row>
    <row r="53" spans="1:17" ht="21" customHeight="1" x14ac:dyDescent="0.3">
      <c r="A53" s="224"/>
      <c r="B53" s="224"/>
      <c r="C53" s="183" t="s">
        <v>34</v>
      </c>
      <c r="D53" s="184"/>
      <c r="E53" s="184"/>
      <c r="F53" s="185"/>
      <c r="G53" s="218">
        <f>ROUNDUP(O12,0)</f>
        <v>0</v>
      </c>
      <c r="H53" s="218"/>
      <c r="J53" s="200"/>
      <c r="K53" s="200"/>
      <c r="L53" s="217" t="s">
        <v>33</v>
      </c>
      <c r="M53" s="217"/>
      <c r="N53" s="217"/>
      <c r="O53" s="217"/>
      <c r="P53" s="218">
        <f>ROUNDUP(Q11,0)</f>
        <v>0</v>
      </c>
      <c r="Q53" s="218"/>
    </row>
    <row r="54" spans="1:17" ht="21" customHeight="1" x14ac:dyDescent="0.3">
      <c r="A54" s="224"/>
      <c r="B54" s="224"/>
      <c r="C54" s="149"/>
      <c r="D54" s="150"/>
      <c r="E54" s="150"/>
      <c r="F54" s="151"/>
      <c r="G54" s="186"/>
      <c r="H54" s="186"/>
      <c r="J54" s="200"/>
      <c r="K54" s="200"/>
      <c r="L54" s="217" t="s">
        <v>20</v>
      </c>
      <c r="M54" s="217"/>
      <c r="N54" s="217"/>
      <c r="O54" s="217"/>
      <c r="P54" s="218">
        <f>ROUNDUP(Q10,0)</f>
        <v>0</v>
      </c>
      <c r="Q54" s="218"/>
    </row>
    <row r="55" spans="1:17" ht="21" customHeight="1" x14ac:dyDescent="0.3">
      <c r="A55" s="225" t="s">
        <v>30</v>
      </c>
      <c r="B55" s="225"/>
      <c r="C55" s="225"/>
      <c r="D55" s="225"/>
      <c r="E55" s="225"/>
      <c r="F55" s="225"/>
      <c r="G55" s="225">
        <f>SUM(G47:H54)</f>
        <v>0</v>
      </c>
      <c r="H55" s="225"/>
      <c r="J55" s="225" t="s">
        <v>30</v>
      </c>
      <c r="K55" s="225"/>
      <c r="L55" s="225"/>
      <c r="M55" s="225"/>
      <c r="N55" s="225"/>
      <c r="O55" s="225"/>
      <c r="P55" s="226">
        <f>SUM(P47:Q54)</f>
        <v>0</v>
      </c>
      <c r="Q55" s="226"/>
    </row>
    <row r="56" spans="1:17" ht="11.25" customHeight="1" x14ac:dyDescent="0.3"/>
    <row r="57" spans="1:17" ht="30" customHeight="1" x14ac:dyDescent="0.3">
      <c r="A57" s="209" t="s">
        <v>52</v>
      </c>
      <c r="B57" s="209"/>
      <c r="C57" s="210" t="s">
        <v>51</v>
      </c>
      <c r="D57" s="210"/>
      <c r="E57" s="210"/>
      <c r="F57" s="210"/>
      <c r="G57" s="209" t="s">
        <v>1</v>
      </c>
      <c r="H57" s="209"/>
      <c r="J57" s="209" t="s">
        <v>52</v>
      </c>
      <c r="K57" s="209"/>
      <c r="L57" s="210" t="s">
        <v>51</v>
      </c>
      <c r="M57" s="210"/>
      <c r="N57" s="210"/>
      <c r="O57" s="210"/>
      <c r="P57" s="209" t="s">
        <v>1</v>
      </c>
      <c r="Q57" s="209"/>
    </row>
    <row r="58" spans="1:17" ht="21" customHeight="1" x14ac:dyDescent="0.3">
      <c r="A58" s="77" t="s">
        <v>23</v>
      </c>
      <c r="B58" s="78"/>
      <c r="C58" s="123" t="s">
        <v>43</v>
      </c>
      <c r="D58" s="124"/>
      <c r="E58" s="124"/>
      <c r="F58" s="125"/>
      <c r="G58" s="199">
        <f>ROUNDUP(J9,0)</f>
        <v>0</v>
      </c>
      <c r="H58" s="199"/>
      <c r="J58" s="200" t="s">
        <v>59</v>
      </c>
      <c r="K58" s="200"/>
      <c r="L58" s="216" t="s">
        <v>47</v>
      </c>
      <c r="M58" s="216"/>
      <c r="N58" s="216"/>
      <c r="O58" s="216"/>
      <c r="P58" s="199">
        <f>ROUNDUP(J9,0)</f>
        <v>0</v>
      </c>
      <c r="Q58" s="199"/>
    </row>
    <row r="59" spans="1:17" ht="21" customHeight="1" x14ac:dyDescent="0.3">
      <c r="A59" s="79"/>
      <c r="B59" s="80"/>
      <c r="C59" s="123" t="s">
        <v>44</v>
      </c>
      <c r="D59" s="124"/>
      <c r="E59" s="124"/>
      <c r="F59" s="125"/>
      <c r="G59" s="199">
        <f>ROUNDUP(K9,0)</f>
        <v>0</v>
      </c>
      <c r="H59" s="199"/>
      <c r="J59" s="200"/>
      <c r="K59" s="200"/>
      <c r="L59" s="216" t="s">
        <v>48</v>
      </c>
      <c r="M59" s="216"/>
      <c r="N59" s="216"/>
      <c r="O59" s="216"/>
      <c r="P59" s="199">
        <f>ROUNDUP(K9,0)</f>
        <v>0</v>
      </c>
      <c r="Q59" s="199"/>
    </row>
    <row r="60" spans="1:17" ht="21" customHeight="1" x14ac:dyDescent="0.3">
      <c r="A60" s="79"/>
      <c r="B60" s="80"/>
      <c r="C60" s="123" t="s">
        <v>45</v>
      </c>
      <c r="D60" s="124"/>
      <c r="E60" s="124"/>
      <c r="F60" s="125"/>
      <c r="G60" s="199">
        <f>ROUNDUP(K9,0)</f>
        <v>0</v>
      </c>
      <c r="H60" s="199"/>
      <c r="J60" s="200"/>
      <c r="K60" s="200"/>
      <c r="L60" s="216" t="s">
        <v>49</v>
      </c>
      <c r="M60" s="216"/>
      <c r="N60" s="216"/>
      <c r="O60" s="216"/>
      <c r="P60" s="199">
        <f>ROUNDUP(J9,0)</f>
        <v>0</v>
      </c>
      <c r="Q60" s="199"/>
    </row>
    <row r="61" spans="1:17" ht="21" customHeight="1" x14ac:dyDescent="0.3">
      <c r="A61" s="79"/>
      <c r="B61" s="80"/>
      <c r="C61" s="123" t="s">
        <v>46</v>
      </c>
      <c r="D61" s="124"/>
      <c r="E61" s="124"/>
      <c r="F61" s="125"/>
      <c r="G61" s="199">
        <f>ROUNDUP(K9,0)</f>
        <v>0</v>
      </c>
      <c r="H61" s="199"/>
      <c r="J61" s="200"/>
      <c r="K61" s="200"/>
      <c r="L61" s="216" t="s">
        <v>50</v>
      </c>
      <c r="M61" s="216"/>
      <c r="N61" s="216"/>
      <c r="O61" s="216"/>
      <c r="P61" s="199">
        <f>ROUNDUP(K9,0)</f>
        <v>0</v>
      </c>
      <c r="Q61" s="199"/>
    </row>
    <row r="62" spans="1:17" ht="21" customHeight="1" x14ac:dyDescent="0.3">
      <c r="A62" s="79"/>
      <c r="B62" s="80"/>
      <c r="C62" s="128" t="s">
        <v>118</v>
      </c>
      <c r="D62" s="129"/>
      <c r="E62" s="129"/>
      <c r="F62" s="130"/>
      <c r="G62" s="218">
        <f>ROUNDUP(O15,0)</f>
        <v>0</v>
      </c>
      <c r="H62" s="218"/>
      <c r="J62" s="200"/>
      <c r="K62" s="200"/>
      <c r="L62" s="217" t="s">
        <v>67</v>
      </c>
      <c r="M62" s="217"/>
      <c r="N62" s="217"/>
      <c r="O62" s="217"/>
      <c r="P62" s="218">
        <f>ROUNDUP(Q10,0)</f>
        <v>0</v>
      </c>
      <c r="Q62" s="218"/>
    </row>
    <row r="63" spans="1:17" ht="21" customHeight="1" x14ac:dyDescent="0.3">
      <c r="A63" s="79"/>
      <c r="B63" s="80"/>
      <c r="C63" s="128"/>
      <c r="D63" s="129"/>
      <c r="E63" s="129"/>
      <c r="F63" s="130"/>
      <c r="G63" s="218"/>
      <c r="H63" s="218"/>
      <c r="J63" s="200"/>
      <c r="K63" s="200"/>
      <c r="L63" s="217" t="s">
        <v>73</v>
      </c>
      <c r="M63" s="217"/>
      <c r="N63" s="217"/>
      <c r="O63" s="217"/>
      <c r="P63" s="218">
        <f>ROUNDUP(K12,0)</f>
        <v>0</v>
      </c>
      <c r="Q63" s="218"/>
    </row>
    <row r="64" spans="1:17" s="9" customFormat="1" ht="21" customHeight="1" x14ac:dyDescent="0.3">
      <c r="A64" s="175" t="s">
        <v>30</v>
      </c>
      <c r="B64" s="175"/>
      <c r="C64" s="175"/>
      <c r="D64" s="175"/>
      <c r="E64" s="175"/>
      <c r="F64" s="175"/>
      <c r="G64" s="233">
        <f>SUM(G58:H63)</f>
        <v>0</v>
      </c>
      <c r="H64" s="233"/>
      <c r="J64" s="175" t="s">
        <v>30</v>
      </c>
      <c r="K64" s="175"/>
      <c r="L64" s="175"/>
      <c r="M64" s="175"/>
      <c r="N64" s="175"/>
      <c r="O64" s="175"/>
      <c r="P64" s="233">
        <f>SUM(P58:Q63)</f>
        <v>0</v>
      </c>
      <c r="Q64" s="233"/>
    </row>
    <row r="65" spans="1:17" ht="12.75" customHeight="1" x14ac:dyDescent="0.3"/>
    <row r="66" spans="1:17" ht="30" customHeight="1" x14ac:dyDescent="0.3">
      <c r="A66" s="209" t="s">
        <v>52</v>
      </c>
      <c r="B66" s="209"/>
      <c r="C66" s="210" t="s">
        <v>51</v>
      </c>
      <c r="D66" s="210"/>
      <c r="E66" s="210"/>
      <c r="F66" s="210"/>
      <c r="G66" s="209" t="s">
        <v>1</v>
      </c>
      <c r="H66" s="209"/>
      <c r="J66" s="209" t="s">
        <v>52</v>
      </c>
      <c r="K66" s="209"/>
      <c r="L66" s="210" t="s">
        <v>51</v>
      </c>
      <c r="M66" s="210"/>
      <c r="N66" s="210"/>
      <c r="O66" s="210"/>
      <c r="P66" s="209" t="s">
        <v>1</v>
      </c>
      <c r="Q66" s="209"/>
    </row>
    <row r="67" spans="1:17" ht="21" customHeight="1" x14ac:dyDescent="0.3">
      <c r="A67" s="234" t="s">
        <v>31</v>
      </c>
      <c r="B67" s="234"/>
      <c r="C67" s="189" t="s">
        <v>74</v>
      </c>
      <c r="D67" s="190"/>
      <c r="E67" s="190"/>
      <c r="F67" s="191"/>
      <c r="G67" s="235">
        <v>1</v>
      </c>
      <c r="H67" s="236"/>
      <c r="J67" s="200" t="s">
        <v>60</v>
      </c>
      <c r="K67" s="200"/>
      <c r="L67" s="227" t="s">
        <v>61</v>
      </c>
      <c r="M67" s="227"/>
      <c r="N67" s="227"/>
      <c r="O67" s="227"/>
      <c r="P67" s="228">
        <f>ROUNDUP(G14,0)</f>
        <v>0</v>
      </c>
      <c r="Q67" s="228"/>
    </row>
    <row r="68" spans="1:17" ht="21" customHeight="1" x14ac:dyDescent="0.3">
      <c r="A68" s="234"/>
      <c r="B68" s="234"/>
      <c r="C68" s="229" t="s">
        <v>75</v>
      </c>
      <c r="D68" s="229"/>
      <c r="E68" s="229"/>
      <c r="F68" s="229"/>
      <c r="G68" s="230">
        <v>1</v>
      </c>
      <c r="H68" s="230"/>
      <c r="J68" s="200"/>
      <c r="K68" s="200"/>
      <c r="L68" s="227"/>
      <c r="M68" s="227"/>
      <c r="N68" s="227"/>
      <c r="O68" s="227"/>
      <c r="P68" s="228"/>
      <c r="Q68" s="228"/>
    </row>
    <row r="69" spans="1:17" ht="21" customHeight="1" x14ac:dyDescent="0.3">
      <c r="A69" s="234"/>
      <c r="B69" s="234"/>
      <c r="C69" s="231"/>
      <c r="D69" s="231"/>
      <c r="E69" s="231"/>
      <c r="F69" s="231"/>
      <c r="G69" s="232"/>
      <c r="H69" s="232"/>
      <c r="J69" s="200"/>
      <c r="K69" s="200"/>
      <c r="L69" s="104" t="s">
        <v>62</v>
      </c>
      <c r="M69" s="105"/>
      <c r="N69" s="105"/>
      <c r="O69" s="106"/>
      <c r="P69" s="110">
        <f>ROUNDUP(G14,0)</f>
        <v>0</v>
      </c>
      <c r="Q69" s="111"/>
    </row>
    <row r="70" spans="1:17" ht="21" customHeight="1" x14ac:dyDescent="0.3">
      <c r="A70" s="234"/>
      <c r="B70" s="234"/>
      <c r="C70" s="231"/>
      <c r="D70" s="231"/>
      <c r="E70" s="231"/>
      <c r="F70" s="231"/>
      <c r="G70" s="232"/>
      <c r="H70" s="232"/>
      <c r="J70" s="200"/>
      <c r="K70" s="200"/>
      <c r="L70" s="107"/>
      <c r="M70" s="108"/>
      <c r="N70" s="108"/>
      <c r="O70" s="109"/>
      <c r="P70" s="112"/>
      <c r="Q70" s="113"/>
    </row>
    <row r="71" spans="1:17" ht="21" customHeight="1" x14ac:dyDescent="0.3">
      <c r="A71" s="234"/>
      <c r="B71" s="234"/>
      <c r="C71" s="83"/>
      <c r="D71" s="84"/>
      <c r="E71" s="84"/>
      <c r="F71" s="85"/>
      <c r="G71" s="86"/>
      <c r="H71" s="87"/>
      <c r="J71" s="200"/>
      <c r="K71" s="200"/>
      <c r="L71" s="249" t="s">
        <v>80</v>
      </c>
      <c r="M71" s="250"/>
      <c r="N71" s="250"/>
      <c r="O71" s="251"/>
      <c r="P71" s="98">
        <v>9</v>
      </c>
      <c r="Q71" s="99"/>
    </row>
    <row r="72" spans="1:17" ht="21" customHeight="1" x14ac:dyDescent="0.3">
      <c r="A72" s="234"/>
      <c r="B72" s="234"/>
      <c r="C72" s="83"/>
      <c r="D72" s="84"/>
      <c r="E72" s="84"/>
      <c r="F72" s="85"/>
      <c r="G72" s="86"/>
      <c r="H72" s="87"/>
      <c r="J72" s="200"/>
      <c r="K72" s="200"/>
      <c r="L72" s="252"/>
      <c r="M72" s="253"/>
      <c r="N72" s="253"/>
      <c r="O72" s="254"/>
      <c r="P72" s="100"/>
      <c r="Q72" s="101"/>
    </row>
    <row r="73" spans="1:17" ht="21" customHeight="1" x14ac:dyDescent="0.3">
      <c r="A73" s="234"/>
      <c r="B73" s="234"/>
      <c r="C73" s="83"/>
      <c r="D73" s="84"/>
      <c r="E73" s="84"/>
      <c r="F73" s="85"/>
      <c r="G73" s="86"/>
      <c r="H73" s="87"/>
      <c r="J73" s="200"/>
      <c r="K73" s="200"/>
      <c r="L73" s="255"/>
      <c r="M73" s="256"/>
      <c r="N73" s="256"/>
      <c r="O73" s="257"/>
      <c r="P73" s="102"/>
      <c r="Q73" s="103"/>
    </row>
    <row r="74" spans="1:17" s="9" customFormat="1" ht="21" customHeight="1" x14ac:dyDescent="0.3">
      <c r="A74" s="175" t="s">
        <v>30</v>
      </c>
      <c r="B74" s="175"/>
      <c r="C74" s="175"/>
      <c r="D74" s="175"/>
      <c r="E74" s="175"/>
      <c r="F74" s="175"/>
      <c r="G74" s="233">
        <f>SUM(G67:H73)</f>
        <v>2</v>
      </c>
      <c r="H74" s="175"/>
      <c r="J74" s="175" t="s">
        <v>30</v>
      </c>
      <c r="K74" s="175"/>
      <c r="L74" s="175"/>
      <c r="M74" s="175"/>
      <c r="N74" s="175"/>
      <c r="O74" s="175"/>
      <c r="P74" s="233">
        <f>SUM(P67:Q73)</f>
        <v>9</v>
      </c>
      <c r="Q74" s="175"/>
    </row>
    <row r="75" spans="1:17" s="45" customFormat="1" ht="13.5" customHeight="1" x14ac:dyDescent="0.3">
      <c r="A75" s="42"/>
      <c r="B75" s="42"/>
      <c r="C75" s="42"/>
      <c r="D75" s="42"/>
      <c r="E75" s="42"/>
      <c r="F75" s="42"/>
      <c r="G75" s="43"/>
      <c r="H75" s="44"/>
      <c r="J75" s="208" t="s">
        <v>84</v>
      </c>
      <c r="K75" s="208"/>
      <c r="L75" s="208"/>
      <c r="M75" s="208"/>
      <c r="N75" s="208"/>
      <c r="O75" s="208"/>
      <c r="P75" s="208"/>
      <c r="Q75" s="208"/>
    </row>
    <row r="76" spans="1:17" ht="12" customHeight="1" x14ac:dyDescent="0.3"/>
    <row r="77" spans="1:17" ht="30" customHeight="1" x14ac:dyDescent="0.3">
      <c r="A77" s="209" t="s">
        <v>52</v>
      </c>
      <c r="B77" s="209"/>
      <c r="C77" s="210" t="s">
        <v>51</v>
      </c>
      <c r="D77" s="210"/>
      <c r="E77" s="210"/>
      <c r="F77" s="210"/>
      <c r="G77" s="209" t="s">
        <v>1</v>
      </c>
      <c r="H77" s="209"/>
      <c r="J77"/>
      <c r="K77"/>
      <c r="L77"/>
      <c r="M77"/>
      <c r="N77"/>
      <c r="O77"/>
      <c r="P77"/>
      <c r="Q77"/>
    </row>
    <row r="78" spans="1:17" ht="21" customHeight="1" x14ac:dyDescent="0.3">
      <c r="A78" s="234" t="s">
        <v>32</v>
      </c>
      <c r="B78" s="234"/>
      <c r="C78" s="189" t="s">
        <v>63</v>
      </c>
      <c r="D78" s="190"/>
      <c r="E78" s="190"/>
      <c r="F78" s="191"/>
      <c r="G78" s="195">
        <v>1</v>
      </c>
      <c r="H78" s="196"/>
      <c r="J78"/>
      <c r="K78"/>
      <c r="L78"/>
      <c r="M78"/>
      <c r="N78"/>
      <c r="O78"/>
      <c r="P78"/>
      <c r="Q78"/>
    </row>
    <row r="79" spans="1:17" ht="13.5" customHeight="1" x14ac:dyDescent="0.3">
      <c r="A79" s="234"/>
      <c r="B79" s="234"/>
      <c r="C79" s="192"/>
      <c r="D79" s="193"/>
      <c r="E79" s="193"/>
      <c r="F79" s="194"/>
      <c r="G79" s="197"/>
      <c r="H79" s="198"/>
      <c r="J79"/>
      <c r="K79"/>
      <c r="L79"/>
      <c r="M79"/>
      <c r="N79"/>
      <c r="O79"/>
      <c r="P79"/>
      <c r="Q79"/>
    </row>
    <row r="80" spans="1:17" s="9" customFormat="1" ht="21" customHeight="1" x14ac:dyDescent="0.3">
      <c r="A80" s="175" t="s">
        <v>30</v>
      </c>
      <c r="B80" s="175"/>
      <c r="C80" s="175"/>
      <c r="D80" s="175"/>
      <c r="E80" s="175"/>
      <c r="F80" s="175"/>
      <c r="G80" s="175">
        <f>SUM(G78)</f>
        <v>1</v>
      </c>
      <c r="H80" s="175"/>
    </row>
    <row r="82" spans="1:17" ht="30" customHeight="1" x14ac:dyDescent="0.3">
      <c r="A82" s="209" t="s">
        <v>52</v>
      </c>
      <c r="B82" s="209"/>
      <c r="C82" s="210" t="s">
        <v>51</v>
      </c>
      <c r="D82" s="210"/>
      <c r="E82" s="210"/>
      <c r="F82" s="210"/>
      <c r="G82" s="211" t="s">
        <v>99</v>
      </c>
      <c r="H82" s="211"/>
      <c r="J82"/>
      <c r="K82"/>
      <c r="L82"/>
      <c r="M82"/>
      <c r="N82"/>
      <c r="O82"/>
      <c r="P82"/>
      <c r="Q82"/>
    </row>
    <row r="83" spans="1:17" s="9" customFormat="1" ht="21" customHeight="1" x14ac:dyDescent="0.3">
      <c r="A83" s="200" t="s">
        <v>85</v>
      </c>
      <c r="B83" s="200"/>
      <c r="C83" s="242" t="s">
        <v>87</v>
      </c>
      <c r="D83" s="243"/>
      <c r="E83" s="243"/>
      <c r="F83" s="244"/>
      <c r="G83" s="245" t="str">
        <f>$G$16</f>
        <v>0.5</v>
      </c>
      <c r="H83" s="245"/>
      <c r="J83" s="3"/>
      <c r="K83" s="3"/>
      <c r="L83" s="3"/>
      <c r="M83" s="3"/>
      <c r="N83" s="3"/>
      <c r="O83" s="3"/>
      <c r="P83" s="3"/>
      <c r="Q83" s="3"/>
    </row>
    <row r="84" spans="1:17" s="9" customFormat="1" ht="34.5" customHeight="1" x14ac:dyDescent="0.3">
      <c r="A84" s="200"/>
      <c r="B84" s="200"/>
      <c r="C84" s="246" t="s">
        <v>88</v>
      </c>
      <c r="D84" s="247"/>
      <c r="E84" s="247"/>
      <c r="F84" s="248"/>
      <c r="G84" s="245" t="str">
        <f t="shared" ref="G84" si="2">$G$17</f>
        <v>0.5</v>
      </c>
      <c r="H84" s="245"/>
      <c r="J84" s="3"/>
      <c r="K84" s="3"/>
      <c r="L84" s="3"/>
      <c r="M84" s="3"/>
      <c r="N84" s="3"/>
      <c r="O84" s="3"/>
      <c r="P84" s="3"/>
      <c r="Q84" s="3"/>
    </row>
    <row r="85" spans="1:17" s="9" customFormat="1" ht="26.25" customHeight="1" x14ac:dyDescent="0.3">
      <c r="A85" s="200"/>
      <c r="B85" s="200"/>
      <c r="C85" s="237" t="s">
        <v>89</v>
      </c>
      <c r="D85" s="238"/>
      <c r="E85" s="238"/>
      <c r="F85" s="239"/>
      <c r="G85" s="240">
        <v>2</v>
      </c>
      <c r="H85" s="240"/>
    </row>
  </sheetData>
  <mergeCells count="218">
    <mergeCell ref="C85:F85"/>
    <mergeCell ref="G85:H85"/>
    <mergeCell ref="A80:F80"/>
    <mergeCell ref="G80:H80"/>
    <mergeCell ref="A82:B82"/>
    <mergeCell ref="C82:F82"/>
    <mergeCell ref="G82:H82"/>
    <mergeCell ref="A83:B85"/>
    <mergeCell ref="C83:F83"/>
    <mergeCell ref="G83:H83"/>
    <mergeCell ref="C84:F84"/>
    <mergeCell ref="G84:H84"/>
    <mergeCell ref="G58:H58"/>
    <mergeCell ref="J75:Q75"/>
    <mergeCell ref="A77:B77"/>
    <mergeCell ref="C77:F77"/>
    <mergeCell ref="G77:H77"/>
    <mergeCell ref="A78:B79"/>
    <mergeCell ref="C78:F79"/>
    <mergeCell ref="G78:H79"/>
    <mergeCell ref="C73:F73"/>
    <mergeCell ref="G73:H73"/>
    <mergeCell ref="A74:F74"/>
    <mergeCell ref="G74:H74"/>
    <mergeCell ref="J74:O74"/>
    <mergeCell ref="P74:Q74"/>
    <mergeCell ref="A67:B73"/>
    <mergeCell ref="C67:F67"/>
    <mergeCell ref="G67:H67"/>
    <mergeCell ref="L69:O70"/>
    <mergeCell ref="P69:Q70"/>
    <mergeCell ref="C70:F70"/>
    <mergeCell ref="G70:H70"/>
    <mergeCell ref="C71:F71"/>
    <mergeCell ref="G71:H71"/>
    <mergeCell ref="L71:O73"/>
    <mergeCell ref="A64:F64"/>
    <mergeCell ref="G64:H64"/>
    <mergeCell ref="J64:O64"/>
    <mergeCell ref="P64:Q64"/>
    <mergeCell ref="A66:B66"/>
    <mergeCell ref="C66:F66"/>
    <mergeCell ref="G66:H66"/>
    <mergeCell ref="J66:K66"/>
    <mergeCell ref="L66:O66"/>
    <mergeCell ref="P66:Q66"/>
    <mergeCell ref="C72:F72"/>
    <mergeCell ref="G72:H72"/>
    <mergeCell ref="J67:K73"/>
    <mergeCell ref="L67:O68"/>
    <mergeCell ref="P67:Q68"/>
    <mergeCell ref="C68:F68"/>
    <mergeCell ref="G68:H68"/>
    <mergeCell ref="C69:F69"/>
    <mergeCell ref="G69:H69"/>
    <mergeCell ref="P71:Q73"/>
    <mergeCell ref="A55:F55"/>
    <mergeCell ref="G55:H55"/>
    <mergeCell ref="J55:O55"/>
    <mergeCell ref="P55:Q55"/>
    <mergeCell ref="A57:B57"/>
    <mergeCell ref="C57:F57"/>
    <mergeCell ref="G57:H57"/>
    <mergeCell ref="J57:K57"/>
    <mergeCell ref="L57:O57"/>
    <mergeCell ref="P57:Q57"/>
    <mergeCell ref="J58:K63"/>
    <mergeCell ref="L58:O58"/>
    <mergeCell ref="P58:Q58"/>
    <mergeCell ref="C59:F59"/>
    <mergeCell ref="G59:H59"/>
    <mergeCell ref="L59:O59"/>
    <mergeCell ref="P59:Q59"/>
    <mergeCell ref="C62:F62"/>
    <mergeCell ref="G62:H62"/>
    <mergeCell ref="L62:O62"/>
    <mergeCell ref="P62:Q62"/>
    <mergeCell ref="C63:F63"/>
    <mergeCell ref="G63:H63"/>
    <mergeCell ref="L63:O63"/>
    <mergeCell ref="P63:Q63"/>
    <mergeCell ref="C60:F60"/>
    <mergeCell ref="G60:H60"/>
    <mergeCell ref="L60:O60"/>
    <mergeCell ref="P60:Q60"/>
    <mergeCell ref="C61:F61"/>
    <mergeCell ref="G61:H61"/>
    <mergeCell ref="L61:O61"/>
    <mergeCell ref="P61:Q61"/>
    <mergeCell ref="C58:F58"/>
    <mergeCell ref="L54:O54"/>
    <mergeCell ref="P54:Q54"/>
    <mergeCell ref="C51:F51"/>
    <mergeCell ref="G51:H51"/>
    <mergeCell ref="L51:O51"/>
    <mergeCell ref="P51:Q51"/>
    <mergeCell ref="C52:F52"/>
    <mergeCell ref="G52:H52"/>
    <mergeCell ref="L52:O52"/>
    <mergeCell ref="P52:Q52"/>
    <mergeCell ref="C49:F49"/>
    <mergeCell ref="G49:H49"/>
    <mergeCell ref="L49:O49"/>
    <mergeCell ref="P49:Q49"/>
    <mergeCell ref="C50:F50"/>
    <mergeCell ref="G50:H50"/>
    <mergeCell ref="L50:O50"/>
    <mergeCell ref="P50:Q50"/>
    <mergeCell ref="A47:B54"/>
    <mergeCell ref="C47:F47"/>
    <mergeCell ref="G47:H47"/>
    <mergeCell ref="J47:K54"/>
    <mergeCell ref="L47:O47"/>
    <mergeCell ref="P47:Q47"/>
    <mergeCell ref="C48:F48"/>
    <mergeCell ref="G48:H48"/>
    <mergeCell ref="L48:O48"/>
    <mergeCell ref="P48:Q48"/>
    <mergeCell ref="C53:F53"/>
    <mergeCell ref="G53:H53"/>
    <mergeCell ref="L53:O53"/>
    <mergeCell ref="P53:Q53"/>
    <mergeCell ref="C54:F54"/>
    <mergeCell ref="G54:H54"/>
    <mergeCell ref="A46:B46"/>
    <mergeCell ref="C46:F46"/>
    <mergeCell ref="G46:H46"/>
    <mergeCell ref="J46:K46"/>
    <mergeCell ref="L46:O46"/>
    <mergeCell ref="P46:Q46"/>
    <mergeCell ref="C43:F43"/>
    <mergeCell ref="G43:H43"/>
    <mergeCell ref="L43:O43"/>
    <mergeCell ref="P43:Q43"/>
    <mergeCell ref="A44:F44"/>
    <mergeCell ref="G44:H44"/>
    <mergeCell ref="J44:O44"/>
    <mergeCell ref="P44:Q44"/>
    <mergeCell ref="L41:O41"/>
    <mergeCell ref="P41:Q41"/>
    <mergeCell ref="C38:F38"/>
    <mergeCell ref="G38:H38"/>
    <mergeCell ref="L38:O38"/>
    <mergeCell ref="P38:Q38"/>
    <mergeCell ref="C39:F39"/>
    <mergeCell ref="G39:H39"/>
    <mergeCell ref="L39:O39"/>
    <mergeCell ref="P39:Q39"/>
    <mergeCell ref="C36:F36"/>
    <mergeCell ref="G36:H36"/>
    <mergeCell ref="L36:O36"/>
    <mergeCell ref="P36:Q36"/>
    <mergeCell ref="C37:F37"/>
    <mergeCell ref="G37:H37"/>
    <mergeCell ref="L37:O37"/>
    <mergeCell ref="P37:Q37"/>
    <mergeCell ref="A34:B43"/>
    <mergeCell ref="C34:F34"/>
    <mergeCell ref="G34:H34"/>
    <mergeCell ref="J34:K43"/>
    <mergeCell ref="L34:O34"/>
    <mergeCell ref="P34:Q34"/>
    <mergeCell ref="C35:F35"/>
    <mergeCell ref="G35:H35"/>
    <mergeCell ref="L35:O35"/>
    <mergeCell ref="P35:Q35"/>
    <mergeCell ref="C40:F40"/>
    <mergeCell ref="G40:H40"/>
    <mergeCell ref="L40:O40"/>
    <mergeCell ref="P40:Q40"/>
    <mergeCell ref="C41:F41"/>
    <mergeCell ref="G41:H41"/>
    <mergeCell ref="A30:D30"/>
    <mergeCell ref="I30:J30"/>
    <mergeCell ref="A32:Q32"/>
    <mergeCell ref="A33:B33"/>
    <mergeCell ref="C33:F33"/>
    <mergeCell ref="G33:H33"/>
    <mergeCell ref="J33:K33"/>
    <mergeCell ref="L33:O33"/>
    <mergeCell ref="P33:Q33"/>
    <mergeCell ref="H20:J20"/>
    <mergeCell ref="A27:D27"/>
    <mergeCell ref="I27:J27"/>
    <mergeCell ref="A28:D28"/>
    <mergeCell ref="I28:J28"/>
    <mergeCell ref="A29:D29"/>
    <mergeCell ref="I29:J29"/>
    <mergeCell ref="A24:D24"/>
    <mergeCell ref="I24:J24"/>
    <mergeCell ref="A25:D25"/>
    <mergeCell ref="I25:J25"/>
    <mergeCell ref="A26:D26"/>
    <mergeCell ref="I26:J26"/>
    <mergeCell ref="A3:Q3"/>
    <mergeCell ref="C42:F42"/>
    <mergeCell ref="G42:H42"/>
    <mergeCell ref="L42:O42"/>
    <mergeCell ref="P42:Q42"/>
    <mergeCell ref="A58:B63"/>
    <mergeCell ref="A1:Q1"/>
    <mergeCell ref="A2:Q2"/>
    <mergeCell ref="A5:Q5"/>
    <mergeCell ref="A7:B7"/>
    <mergeCell ref="P7:Q7"/>
    <mergeCell ref="A8:B8"/>
    <mergeCell ref="P8:Q8"/>
    <mergeCell ref="A21:D21"/>
    <mergeCell ref="I21:J21"/>
    <mergeCell ref="A22:D22"/>
    <mergeCell ref="I22:J22"/>
    <mergeCell ref="A23:D23"/>
    <mergeCell ref="I23:J23"/>
    <mergeCell ref="O10:P10"/>
    <mergeCell ref="C15:D15"/>
    <mergeCell ref="A19:J19"/>
    <mergeCell ref="A20:D20"/>
    <mergeCell ref="E20:G20"/>
  </mergeCells>
  <printOptions horizontalCentered="1"/>
  <pageMargins left="0.35" right="0.35" top="0.5" bottom="0.25" header="0.3" footer="0.3"/>
  <pageSetup orientation="portrait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"/>
  <sheetViews>
    <sheetView tabSelected="1" zoomScale="85" zoomScaleNormal="85" workbookViewId="0">
      <selection activeCell="J11" sqref="J11"/>
    </sheetView>
  </sheetViews>
  <sheetFormatPr defaultColWidth="5.33203125" defaultRowHeight="21" customHeight="1" x14ac:dyDescent="0.3"/>
  <cols>
    <col min="1" max="2" width="5.44140625" style="5" customWidth="1"/>
    <col min="3" max="4" width="5" style="5" customWidth="1"/>
    <col min="5" max="5" width="5.44140625" style="5" customWidth="1"/>
    <col min="6" max="6" width="5" style="5" customWidth="1"/>
    <col min="7" max="7" width="6.33203125" style="5" customWidth="1"/>
    <col min="8" max="8" width="6.44140625" style="5" customWidth="1"/>
    <col min="9" max="9" width="5.6640625" style="5" customWidth="1"/>
    <col min="10" max="11" width="6.33203125" style="5" customWidth="1"/>
    <col min="12" max="12" width="5.33203125" style="5" customWidth="1"/>
    <col min="13" max="15" width="5" style="5" customWidth="1"/>
    <col min="16" max="17" width="4.5546875" style="5" customWidth="1"/>
    <col min="18" max="16384" width="5.33203125" style="5"/>
  </cols>
  <sheetData>
    <row r="1" spans="1:17" ht="21" customHeight="1" x14ac:dyDescent="0.45">
      <c r="A1" s="167" t="s">
        <v>120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21" customHeight="1" x14ac:dyDescent="0.45">
      <c r="A2" s="167" t="s">
        <v>125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21" customHeight="1" x14ac:dyDescent="0.45">
      <c r="A3" s="179" t="s">
        <v>126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4.25" customHeight="1" x14ac:dyDescent="0.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71.25" customHeight="1" x14ac:dyDescent="0.3">
      <c r="A5" s="168" t="s">
        <v>10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 s="1" customFormat="1" ht="24" customHeight="1" x14ac:dyDescent="0.4">
      <c r="A6" s="46" t="s">
        <v>9</v>
      </c>
    </row>
    <row r="7" spans="1:17" s="2" customFormat="1" ht="21" customHeight="1" x14ac:dyDescent="0.3">
      <c r="A7" s="169"/>
      <c r="B7" s="170"/>
      <c r="C7" s="6" t="s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169" t="s">
        <v>8</v>
      </c>
      <c r="Q7" s="170"/>
    </row>
    <row r="8" spans="1:17" s="9" customFormat="1" ht="28.5" customHeight="1" x14ac:dyDescent="0.3">
      <c r="A8" s="173" t="s">
        <v>7</v>
      </c>
      <c r="B8" s="174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71">
        <f>SUM(C8:O8)</f>
        <v>0</v>
      </c>
      <c r="Q8" s="172"/>
    </row>
    <row r="9" spans="1:17" s="9" customFormat="1" ht="28.5" customHeight="1" x14ac:dyDescent="0.3">
      <c r="A9" s="58"/>
      <c r="B9" s="58"/>
      <c r="C9" s="58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</row>
    <row r="10" spans="1:17" s="9" customFormat="1" ht="28.5" customHeight="1" x14ac:dyDescent="0.3">
      <c r="A10" s="61" t="s">
        <v>102</v>
      </c>
      <c r="B10" s="58"/>
      <c r="C10" s="58"/>
      <c r="D10" s="66">
        <f>SUM(P8/450)</f>
        <v>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Q10" s="60"/>
    </row>
    <row r="11" spans="1:17" s="9" customFormat="1" ht="28.5" customHeight="1" x14ac:dyDescent="0.3">
      <c r="A11" s="58"/>
      <c r="B11" s="58"/>
      <c r="C11" s="58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60"/>
    </row>
    <row r="12" spans="1:17" ht="21" customHeight="1" x14ac:dyDescent="0.4">
      <c r="A12" s="154" t="s">
        <v>107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</row>
    <row r="13" spans="1:17" ht="30.75" customHeight="1" x14ac:dyDescent="0.3">
      <c r="A13" s="175" t="s">
        <v>90</v>
      </c>
      <c r="B13" s="175"/>
      <c r="C13" s="175"/>
      <c r="D13" s="175"/>
      <c r="E13" s="135" t="s">
        <v>91</v>
      </c>
      <c r="F13" s="136"/>
      <c r="G13" s="137"/>
    </row>
    <row r="14" spans="1:17" s="9" customFormat="1" ht="32.25" customHeight="1" x14ac:dyDescent="0.3">
      <c r="A14" s="258" t="s">
        <v>92</v>
      </c>
      <c r="B14" s="258"/>
      <c r="C14" s="258"/>
      <c r="D14" s="258"/>
      <c r="E14" s="259">
        <v>1</v>
      </c>
      <c r="F14" s="260"/>
      <c r="G14" s="261"/>
    </row>
    <row r="15" spans="1:17" s="9" customFormat="1" ht="32.25" customHeight="1" x14ac:dyDescent="0.3">
      <c r="A15" s="258" t="s">
        <v>94</v>
      </c>
      <c r="B15" s="258"/>
      <c r="C15" s="258"/>
      <c r="D15" s="258"/>
      <c r="E15" s="262">
        <f t="shared" ref="E15" si="0">$D$10</f>
        <v>0</v>
      </c>
      <c r="F15" s="263"/>
      <c r="G15" s="264"/>
    </row>
    <row r="16" spans="1:17" s="9" customFormat="1" ht="32.25" customHeight="1" x14ac:dyDescent="0.3">
      <c r="A16" s="265" t="s">
        <v>93</v>
      </c>
      <c r="B16" s="265"/>
      <c r="C16" s="265"/>
      <c r="D16" s="265"/>
      <c r="E16" s="259">
        <v>1</v>
      </c>
      <c r="F16" s="260"/>
      <c r="G16" s="261"/>
    </row>
    <row r="17" spans="1:7" s="9" customFormat="1" ht="32.25" customHeight="1" x14ac:dyDescent="0.3">
      <c r="A17" s="265" t="s">
        <v>97</v>
      </c>
      <c r="B17" s="265"/>
      <c r="C17" s="265"/>
      <c r="D17" s="265"/>
      <c r="E17" s="259">
        <v>1</v>
      </c>
      <c r="F17" s="260"/>
      <c r="G17" s="261"/>
    </row>
  </sheetData>
  <mergeCells count="19">
    <mergeCell ref="A15:D15"/>
    <mergeCell ref="E15:G15"/>
    <mergeCell ref="A16:D16"/>
    <mergeCell ref="E16:G16"/>
    <mergeCell ref="A17:D17"/>
    <mergeCell ref="E17:G17"/>
    <mergeCell ref="A12:Q12"/>
    <mergeCell ref="A13:D13"/>
    <mergeCell ref="E13:G13"/>
    <mergeCell ref="A14:D14"/>
    <mergeCell ref="E14:G14"/>
    <mergeCell ref="A8:B8"/>
    <mergeCell ref="P8:Q8"/>
    <mergeCell ref="A1:Q1"/>
    <mergeCell ref="A2:Q2"/>
    <mergeCell ref="A5:Q5"/>
    <mergeCell ref="A7:B7"/>
    <mergeCell ref="P7:Q7"/>
    <mergeCell ref="A3:Q3"/>
  </mergeCells>
  <printOptions horizontalCentered="1"/>
  <pageMargins left="0.6" right="0.6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K-6</vt:lpstr>
      <vt:lpstr>K-4</vt:lpstr>
      <vt:lpstr>5-8</vt:lpstr>
      <vt:lpstr>9-12</vt:lpstr>
      <vt:lpstr>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Webb (ADE)</dc:creator>
  <cp:lastModifiedBy>Eric Saunders</cp:lastModifiedBy>
  <cp:lastPrinted>2020-11-19T02:48:16Z</cp:lastPrinted>
  <dcterms:created xsi:type="dcterms:W3CDTF">2019-09-03T18:48:45Z</dcterms:created>
  <dcterms:modified xsi:type="dcterms:W3CDTF">2022-09-01T15:55:20Z</dcterms:modified>
</cp:coreProperties>
</file>